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350" documentId="13_ncr:1_{F6CB121F-512D-4AA6-A0C1-0FB36C537598}" xr6:coauthVersionLast="47" xr6:coauthVersionMax="47" xr10:uidLastSave="{8966A586-2A03-4007-A056-036B8100F21A}"/>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5" l="1"/>
  <c r="J4" i="5"/>
  <c r="I4" i="5"/>
  <c r="G4" i="5"/>
  <c r="B4" i="5"/>
  <c r="B9" i="2"/>
  <c r="J6" i="6"/>
  <c r="J7" i="6"/>
  <c r="J8" i="6"/>
  <c r="J9" i="6"/>
  <c r="J10" i="6"/>
  <c r="J11" i="6"/>
  <c r="J12" i="6"/>
  <c r="J13" i="6"/>
  <c r="J14" i="6"/>
  <c r="J15" i="6"/>
  <c r="J16" i="6"/>
  <c r="J17" i="6"/>
  <c r="J18" i="6"/>
  <c r="J19" i="6"/>
  <c r="J20" i="6"/>
  <c r="J21" i="6"/>
  <c r="J22" i="6"/>
  <c r="J23" i="6"/>
  <c r="J24" i="6"/>
  <c r="J25" i="6"/>
  <c r="J2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22" i="5"/>
  <c r="J22" i="5"/>
  <c r="I22" i="5"/>
  <c r="G22" i="5"/>
  <c r="B22" i="5"/>
  <c r="L5" i="5"/>
  <c r="L6" i="5"/>
  <c r="L7" i="5"/>
  <c r="L8" i="5"/>
  <c r="L9" i="5"/>
  <c r="L10" i="5"/>
  <c r="L11" i="5"/>
  <c r="L12" i="5"/>
  <c r="L13" i="5"/>
  <c r="L14" i="5"/>
  <c r="L15" i="5"/>
  <c r="L16" i="5"/>
  <c r="L17" i="5"/>
  <c r="L18" i="5"/>
  <c r="L19" i="5"/>
  <c r="L20" i="5"/>
  <c r="L21" i="5"/>
  <c r="J5" i="5"/>
  <c r="J6" i="5"/>
  <c r="J7" i="5"/>
  <c r="J8" i="5"/>
  <c r="J9" i="5"/>
  <c r="J10" i="5"/>
  <c r="J11" i="5"/>
  <c r="J12" i="5"/>
  <c r="J13" i="5"/>
  <c r="J14" i="5"/>
  <c r="J15" i="5"/>
  <c r="J16" i="5"/>
  <c r="J17" i="5"/>
  <c r="J18" i="5"/>
  <c r="J19" i="5"/>
  <c r="J20" i="5"/>
  <c r="J21" i="5"/>
  <c r="I5" i="5"/>
  <c r="I6" i="5"/>
  <c r="I7" i="5"/>
  <c r="I8" i="5"/>
  <c r="I9" i="5"/>
  <c r="I10" i="5"/>
  <c r="I11" i="5"/>
  <c r="I12" i="5"/>
  <c r="I13" i="5"/>
  <c r="I14" i="5"/>
  <c r="I15" i="5"/>
  <c r="I16" i="5"/>
  <c r="I17" i="5"/>
  <c r="I18" i="5"/>
  <c r="I19" i="5"/>
  <c r="I20" i="5"/>
  <c r="I21" i="5"/>
  <c r="G5" i="5"/>
  <c r="G6" i="5"/>
  <c r="G7" i="5"/>
  <c r="G8" i="5"/>
  <c r="G9" i="5"/>
  <c r="G10" i="5"/>
  <c r="G11" i="5"/>
  <c r="G12" i="5"/>
  <c r="G13" i="5"/>
  <c r="G14" i="5"/>
  <c r="G15" i="5"/>
  <c r="G16" i="5"/>
  <c r="G17" i="5"/>
  <c r="G18" i="5"/>
  <c r="G19" i="5"/>
  <c r="G20" i="5"/>
  <c r="G21" i="5"/>
  <c r="B5" i="5"/>
  <c r="B6" i="5"/>
  <c r="B7" i="5"/>
  <c r="B8" i="5"/>
  <c r="B9" i="5"/>
  <c r="B10" i="5"/>
  <c r="B11" i="5"/>
  <c r="B12" i="5"/>
  <c r="B13" i="5"/>
  <c r="B14" i="5"/>
  <c r="B15" i="5"/>
  <c r="B16" i="5"/>
  <c r="B17" i="5"/>
  <c r="B18" i="5"/>
  <c r="B19" i="5"/>
  <c r="B20" i="5"/>
  <c r="B21"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<sst xmlns="http://schemas.openxmlformats.org/spreadsheetml/2006/main" count="178584" uniqueCount="39075">
  <si>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</si>
  <si>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</si>
  <si>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</si>
  <si>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</si>
  <si>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</si>
  <si>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</si>
  <si>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</si>
  <si>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</si>
  <si>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</si>
  <si>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</si>
  <si>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</si>
  <si>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</si>
  <si>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</si>
  <si>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</si>
  <si>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</si>
  <si>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</si>
  <si>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</si>
  <si>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</si>
  <si>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</si>
  <si>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</si>
  <si>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</si>
  <si>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</si>
  <si>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</si>
  <si>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</si>
  <si>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</si>
  <si>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</si>
  <si>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</si>
  <si>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</si>
  <si>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</si>
  <si>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</si>
  <si>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</si>
  <si>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</si>
  <si>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</si>
  <si>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</si>
  <si>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</si>
  <si>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</si>
  <si>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</si>
  <si>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</si>
  <si>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</si>
  <si>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</si>
  <si>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</si>
  <si>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</si>
  <si>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</si>
  <si>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</si>
  <si>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</si>
  <si>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</si>
  <si>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</si>
  <si>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</si>
  <si>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</si>
  <si>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</si>
  <si>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</si>
  <si>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</si>
  <si>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</si>
  <si>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</si>
  <si>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</si>
  <si>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</si>
  <si>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</si>
  <si>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</si>
  <si>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</si>
  <si>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</si>
  <si>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</si>
  <si>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</si>
  <si>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</si>
  <si>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</si>
  <si>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</si>
  <si>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</si>
  <si>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</si>
  <si>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</si>
  <si>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</si>
  <si>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</si>
  <si>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</si>
  <si>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</si>
  <si>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</si>
  <si>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</si>
  <si>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</si>
  <si>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</si>
  <si>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</si>
  <si>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</si>
  <si>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</si>
  <si>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</si>
  <si>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</si>
  <si>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</si>
  <si>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</si>
  <si>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</si>
  <si>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</si>
  <si>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</si>
  <si>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</si>
  <si>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</si>
  <si>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</si>
  <si>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</si>
  <si>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</si>
  <si>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</si>
  <si>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</si>
  <si>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</si>
  <si>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</si>
  <si>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</si>
  <si>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</si>
  <si>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</si>
  <si>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</si>
  <si>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</si>
  <si>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</si>
  <si>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</si>
  <si>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</si>
  <si>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</si>
  <si>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</si>
  <si>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</si>
  <si>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</si>
  <si>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</si>
  <si>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</si>
  <si>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</si>
  <si>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</si>
  <si>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</si>
  <si>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</si>
  <si>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</si>
  <si>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</si>
  <si>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</si>
  <si>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</si>
  <si>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</si>
  <si>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</si>
  <si>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</si>
  <si>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</si>
  <si>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</si>
  <si>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</si>
  <si>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</si>
  <si>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</si>
  <si>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</si>
  <si>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</si>
  <si>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</si>
  <si>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</si>
  <si>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</si>
  <si>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</si>
  <si>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</si>
  <si>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</si>
  <si>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</si>
  <si>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</si>
  <si>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</si>
  <si>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</si>
  <si>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</si>
  <si>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</si>
  <si>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</si>
  <si>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</si>
  <si>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</si>
  <si>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</si>
  <si>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</si>
  <si>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</si>
  <si>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</si>
  <si>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</si>
  <si>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</si>
  <si>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</si>
  <si>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</si>
  <si>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</si>
  <si>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</si>
  <si>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</si>
  <si>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</si>
  <si>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</si>
  <si>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</si>
  <si>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</si>
  <si>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</si>
  <si>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</si>
  <si>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</si>
  <si>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</si>
  <si>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</si>
  <si>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</si>
  <si>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</si>
  <si>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</si>
  <si>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</si>
  <si>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</si>
  <si>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</si>
  <si>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</si>
  <si>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</si>
  <si>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</si>
  <si>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</si>
  <si>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</si>
  <si>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</si>
  <si>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</si>
  <si>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</si>
  <si>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</si>
  <si>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</si>
  <si>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</si>
  <si>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</si>
  <si>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</si>
  <si>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</si>
  <si>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</si>
  <si>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</si>
  <si>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</si>
  <si>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</si>
  <si>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</si>
  <si>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</si>
  <si>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</si>
  <si>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</si>
  <si>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</si>
  <si>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</si>
  <si>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</si>
  <si>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</si>
  <si>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</si>
  <si>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</si>
  <si>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</si>
  <si>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</si>
  <si>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</si>
  <si>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</si>
  <si>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</si>
  <si>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</si>
  <si>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</si>
  <si>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</si>
  <si>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</si>
  <si>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</si>
  <si>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</si>
  <si>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</si>
  <si>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</si>
  <si>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</si>
  <si>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</si>
  <si>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</si>
  <si>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</si>
  <si>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</si>
  <si>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</si>
  <si>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</si>
  <si>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</si>
  <si>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</si>
  <si>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</si>
  <si>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</si>
  <si>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</si>
  <si>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</si>
  <si>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</si>
  <si>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</si>
  <si>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</si>
  <si>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</si>
  <si>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</si>
  <si>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</si>
  <si>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</si>
  <si>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</si>
  <si>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</si>
  <si>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</si>
  <si>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</si>
  <si>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</si>
  <si>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</si>
  <si>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</si>
  <si>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</si>
  <si>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</si>
  <si>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</si>
  <si>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</si>
  <si>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</si>
  <si>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</si>
  <si>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</si>
  <si>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</si>
  <si>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</si>
  <si>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</si>
  <si>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</si>
  <si>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</si>
  <si>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</si>
  <si>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</si>
  <si>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</si>
  <si>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</si>
  <si>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</si>
  <si>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</si>
  <si>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</si>
  <si>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</si>
  <si>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</si>
  <si>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</si>
  <si>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</si>
  <si>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</si>
  <si>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</si>
  <si>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</si>
  <si>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</si>
  <si>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</si>
  <si>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</si>
  <si>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</si>
  <si>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</si>
  <si>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</si>
  <si>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</si>
  <si>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</si>
  <si>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</si>
  <si>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</si>
  <si>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</si>
  <si>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</si>
  <si>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</si>
  <si>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</si>
  <si>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</si>
  <si>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</si>
  <si>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</si>
  <si>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</si>
  <si>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</si>
  <si>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</si>
  <si>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</si>
  <si>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</si>
  <si>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</si>
  <si>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</si>
  <si>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</si>
  <si>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</si>
  <si>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</si>
  <si>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</si>
  <si>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</si>
  <si>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</si>
  <si>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</si>
  <si>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</si>
  <si>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</si>
  <si>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</si>
  <si>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</si>
  <si>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</si>
  <si>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</si>
  <si>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</si>
  <si>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</si>
  <si>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</si>
  <si>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</si>
  <si>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</si>
  <si>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</si>
  <si>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</si>
  <si>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</si>
  <si>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</si>
  <si>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</si>
  <si>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</si>
  <si>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</si>
  <si>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</si>
  <si>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</si>
  <si>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</si>
  <si>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</si>
  <si>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</si>
  <si>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</si>
  <si>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</si>
  <si>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</si>
  <si>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</si>
  <si>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</si>
  <si>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</si>
  <si>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</si>
  <si>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</si>
  <si>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</si>
  <si>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</si>
  <si>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</si>
  <si>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</si>
  <si>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</si>
  <si>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</si>
  <si>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</si>
  <si>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</si>
  <si>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</si>
  <si>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</si>
  <si>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</si>
  <si>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</si>
  <si>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</si>
  <si>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</si>
  <si>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</si>
  <si>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</si>
  <si>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</si>
  <si>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</si>
  <si>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</si>
  <si>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</si>
  <si>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</si>
  <si>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</si>
  <si>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</si>
  <si>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</si>
  <si>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</si>
  <si>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</si>
  <si>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</si>
  <si>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</si>
  <si>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</si>
  <si>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</si>
  <si>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</si>
  <si>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</si>
  <si>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</si>
  <si>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</si>
  <si>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</si>
  <si>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</si>
  <si>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</si>
  <si>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</si>
  <si>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</si>
  <si>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</si>
  <si>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</si>
  <si>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</si>
  <si>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</si>
  <si>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</si>
  <si>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</si>
  <si>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</si>
  <si>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</si>
  <si>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</si>
  <si>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</si>
  <si>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</si>
  <si>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</si>
  <si>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</si>
  <si>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</si>
  <si>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</si>
  <si>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</si>
  <si>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</si>
  <si>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</si>
  <si>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</si>
  <si>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</si>
  <si>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</si>
  <si>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</si>
  <si>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</si>
  <si>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</si>
  <si>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</si>
  <si>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</si>
  <si>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</si>
  <si>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</si>
  <si>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</si>
  <si>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</si>
  <si>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</si>
  <si>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</si>
  <si>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</si>
  <si>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</si>
  <si>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</si>
  <si>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</si>
  <si>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</si>
  <si>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</si>
  <si>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</si>
  <si>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</si>
  <si>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</si>
  <si>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</si>
  <si>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</si>
  <si>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</si>
  <si>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</si>
  <si>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</si>
  <si>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</si>
  <si>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</si>
  <si>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</si>
  <si>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</si>
  <si>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</si>
  <si>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</si>
  <si>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</si>
  <si>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</si>
  <si>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</si>
  <si>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</si>
  <si>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</si>
  <si>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</si>
  <si>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</si>
  <si>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</si>
  <si>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</si>
  <si>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</si>
  <si>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</si>
  <si>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</si>
  <si>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</si>
  <si>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</si>
  <si>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</si>
  <si>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</si>
  <si>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</si>
  <si>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</si>
  <si>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</si>
  <si>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</si>
  <si>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</si>
  <si>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</si>
  <si>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</si>
  <si>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</si>
  <si>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</si>
  <si>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</si>
  <si>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</si>
  <si>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</si>
  <si>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</si>
  <si>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</si>
  <si>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</si>
  <si>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</si>
  <si>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</si>
  <si>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</si>
  <si>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</si>
  <si>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</si>
  <si>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</si>
  <si>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</si>
  <si>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</si>
  <si>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</si>
  <si>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</si>
  <si>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</si>
  <si>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</si>
  <si>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</si>
  <si>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</si>
  <si>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</si>
  <si>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</si>
  <si>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</si>
  <si>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</si>
  <si>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</si>
  <si>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</si>
  <si>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</si>
  <si>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</si>
  <si>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</si>
  <si>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</si>
  <si>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</si>
  <si>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</si>
  <si>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</si>
  <si>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</si>
  <si>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</si>
  <si>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</si>
  <si>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</si>
  <si>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</si>
  <si>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</si>
  <si>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</si>
  <si>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</si>
  <si>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</si>
  <si>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</si>
  <si>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</si>
  <si>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</si>
  <si>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</si>
  <si>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</si>
  <si>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</si>
  <si>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</si>
  <si>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</si>
  <si>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</si>
  <si>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</si>
  <si>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</si>
  <si>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</si>
  <si>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</si>
  <si>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</si>
  <si>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</si>
  <si>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</si>
  <si>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</si>
  <si>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</si>
  <si>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</si>
  <si>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</si>
  <si>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</si>
  <si>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</si>
  <si>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</si>
  <si>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</si>
  <si>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</si>
  <si>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</si>
  <si>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</si>
  <si>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</si>
  <si>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</si>
  <si>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</si>
  <si>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</si>
  <si>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</si>
  <si>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</si>
  <si>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</si>
  <si>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</si>
  <si>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</si>
  <si>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</si>
  <si>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</si>
  <si>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</si>
  <si>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</si>
  <si>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</si>
  <si>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</si>
  <si>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</si>
  <si>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</si>
  <si>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</si>
  <si>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</si>
  <si>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</si>
  <si>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</si>
  <si>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</si>
  <si>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</si>
  <si>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</si>
  <si>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</si>
  <si>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</si>
  <si>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</si>
  <si>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</si>
  <si>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</si>
  <si>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</si>
  <si>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</si>
  <si>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</si>
  <si>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</si>
  <si>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</si>
  <si>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</si>
  <si>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</si>
  <si>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</si>
  <si>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</si>
  <si>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</si>
  <si>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</si>
  <si>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</si>
  <si>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</si>
  <si>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</si>
  <si>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</si>
  <si>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</si>
  <si>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</si>
  <si>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</si>
  <si>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</si>
  <si>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</si>
  <si>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</si>
  <si>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</si>
  <si>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</si>
  <si>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</si>
  <si>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</si>
  <si>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</si>
  <si>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</si>
  <si>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</si>
  <si>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</si>
  <si>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</si>
  <si>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</si>
  <si>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</si>
  <si>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</si>
  <si>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</si>
  <si>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</si>
  <si>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</si>
  <si>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</si>
  <si>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</si>
  <si>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</si>
  <si>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</si>
  <si>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</si>
  <si>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</si>
  <si>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</si>
  <si>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</si>
  <si>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</si>
  <si>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</si>
  <si>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</si>
  <si>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</si>
  <si>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</si>
  <si>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</si>
  <si>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</si>
  <si>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</si>
  <si>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</si>
  <si>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</si>
  <si>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</si>
  <si>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</si>
  <si>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</si>
  <si>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</si>
  <si>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</si>
  <si>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</si>
  <si>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</si>
  <si>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</si>
  <si>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</si>
  <si>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</si>
  <si>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</si>
  <si>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</si>
  <si>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</si>
  <si>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</si>
  <si>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</si>
  <si>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</si>
  <si>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</si>
  <si>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</si>
  <si>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</si>
  <si>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</si>
  <si>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</si>
  <si>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</si>
  <si>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</si>
  <si>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</si>
  <si>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</si>
  <si>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</si>
  <si>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</si>
  <si>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</si>
  <si>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</si>
  <si>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</si>
  <si>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</si>
  <si>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</si>
  <si>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</si>
  <si>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</si>
  <si>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</si>
  <si>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</si>
  <si>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</si>
  <si>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</si>
  <si>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</si>
  <si>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</si>
  <si>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</si>
  <si>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</si>
  <si>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</si>
  <si>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</si>
  <si>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</si>
  <si>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</si>
  <si>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</si>
  <si>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</si>
  <si>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</si>
  <si>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</si>
  <si>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</si>
  <si>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</si>
  <si>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</si>
  <si>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</si>
  <si>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</si>
  <si>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</si>
  <si>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</si>
  <si>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</si>
  <si>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</si>
  <si>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</si>
  <si>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</si>
  <si>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</si>
  <si>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</si>
  <si>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</si>
  <si>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</si>
  <si>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</si>
  <si>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</si>
  <si>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</si>
  <si>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</si>
  <si>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</si>
  <si>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</si>
  <si>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</si>
  <si>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</si>
  <si>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</si>
  <si>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</si>
  <si>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</si>
  <si>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</si>
  <si>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</si>
  <si>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</si>
  <si>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</si>
  <si>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</si>
  <si>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</si>
  <si>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</si>
  <si>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</si>
  <si>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</si>
  <si>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</si>
  <si>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</si>
  <si>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</si>
  <si>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</si>
  <si>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</si>
  <si>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</si>
  <si>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</si>
  <si>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</si>
  <si>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</si>
  <si>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</si>
  <si>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</si>
  <si>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</si>
  <si>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</si>
  <si>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</si>
  <si>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</si>
  <si>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</si>
  <si>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</si>
  <si>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</si>
  <si>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</si>
  <si>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</si>
  <si>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</si>
  <si>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</si>
  <si>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</si>
  <si>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</si>
  <si>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</si>
  <si>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</si>
  <si>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</si>
  <si>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</si>
  <si>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</si>
  <si>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</si>
  <si>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</si>
  <si>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</si>
  <si>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</si>
  <si>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</si>
  <si>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</si>
  <si>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</si>
  <si>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</si>
  <si>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</si>
  <si>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</si>
  <si>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</si>
  <si>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</si>
  <si>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</si>
  <si>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</si>
  <si>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</si>
  <si>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</si>
  <si>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</si>
  <si>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</si>
  <si>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</si>
  <si>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</si>
  <si>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</si>
  <si>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</si>
  <si>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</si>
  <si>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</si>
  <si>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</si>
  <si>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</si>
  <si>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</si>
  <si>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</si>
  <si>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</si>
  <si>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</si>
  <si>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</si>
  <si>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</si>
  <si>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</si>
  <si>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</si>
  <si>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</si>
  <si>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</si>
  <si>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</si>
  <si>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</si>
  <si>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</si>
  <si>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</si>
  <si>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</si>
  <si>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</si>
  <si>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</si>
  <si>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</si>
  <si>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</si>
  <si>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</si>
  <si>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</si>
  <si>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</si>
  <si>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</si>
  <si>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</si>
  <si>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</si>
  <si>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</si>
  <si>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</si>
  <si>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</si>
  <si>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</si>
  <si>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</si>
  <si>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</si>
  <si>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</si>
  <si>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</si>
  <si>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</si>
  <si>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</si>
  <si>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</si>
  <si>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</si>
  <si>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</si>
  <si>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</si>
  <si>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</si>
  <si>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</si>
  <si>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</si>
  <si>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</si>
  <si>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</si>
  <si>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</si>
  <si>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</si>
  <si>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</si>
  <si>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</si>
  <si>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</si>
  <si>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</si>
  <si>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</si>
  <si>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</si>
  <si>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</si>
  <si>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</si>
  <si>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</si>
  <si>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</si>
  <si>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</si>
  <si>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</si>
  <si>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</si>
  <si>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</si>
  <si>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</si>
  <si>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</si>
  <si>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</si>
  <si>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</si>
  <si>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</si>
  <si>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</si>
  <si>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</si>
  <si>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</si>
  <si>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</si>
  <si>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</si>
  <si>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</si>
  <si>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</si>
  <si>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</si>
  <si>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</si>
  <si>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</si>
  <si>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</si>
  <si>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</si>
  <si>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</si>
  <si>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</si>
  <si>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</si>
  <si>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</si>
  <si>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</si>
  <si>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</si>
  <si>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</si>
  <si>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</si>
  <si>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</si>
  <si>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</si>
  <si>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</si>
  <si>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</si>
  <si>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</si>
  <si>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</si>
  <si>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</si>
  <si>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</si>
  <si>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</si>
  <si>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</si>
  <si>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</si>
  <si>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</si>
  <si>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</si>
  <si>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</si>
  <si>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</si>
  <si>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</si>
  <si>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</si>
  <si>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</si>
  <si>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</si>
  <si>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</si>
  <si>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</si>
  <si>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</si>
  <si>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</si>
  <si>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</si>
  <si>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</si>
  <si>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</si>
  <si>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</si>
  <si>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</si>
  <si>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</si>
  <si>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</si>
  <si>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</si>
  <si>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</si>
  <si>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</si>
  <si>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</si>
  <si>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</si>
  <si>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</si>
  <si>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</si>
  <si>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</si>
  <si>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</si>
  <si>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</si>
  <si>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</si>
  <si>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</si>
  <si>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</si>
  <si>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</si>
  <si>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</si>
  <si>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</si>
  <si>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</si>
  <si>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</si>
  <si>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</si>
  <si>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</si>
  <si>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</si>
  <si>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</si>
  <si>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</si>
  <si>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</si>
  <si>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</si>
  <si>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</si>
  <si>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</si>
  <si>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</si>
  <si>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</si>
  <si>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</si>
  <si>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</si>
  <si>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</si>
  <si>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</si>
  <si>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</si>
  <si>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</si>
  <si>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</si>
  <si>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</si>
  <si>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</si>
  <si>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</si>
  <si>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</si>
  <si>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</si>
  <si>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</si>
  <si>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</si>
  <si>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</si>
  <si>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</si>
  <si>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</si>
  <si>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</si>
  <si>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</si>
  <si>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</si>
  <si>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</si>
  <si>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</si>
  <si>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</si>
  <si>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</si>
  <si>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</si>
  <si>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</si>
  <si>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</si>
  <si>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</si>
  <si>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</si>
  <si>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</si>
  <si>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</si>
  <si>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</si>
  <si>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</si>
  <si>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</si>
  <si>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</si>
  <si>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</si>
  <si>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</si>
  <si>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</si>
  <si>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</si>
  <si>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</si>
  <si>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</si>
  <si>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</si>
  <si>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</si>
  <si>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</si>
  <si>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</si>
  <si>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</si>
  <si>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</si>
  <si>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</si>
  <si>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</si>
  <si>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</si>
  <si>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</si>
  <si>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</si>
  <si>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</si>
  <si>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</si>
  <si>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</si>
  <si>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</si>
  <si>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</si>
  <si>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</si>
  <si>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</si>
  <si>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</si>
  <si>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</si>
  <si>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</si>
  <si>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</si>
  <si>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</si>
  <si>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</si>
  <si>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</si>
  <si>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</si>
  <si>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</si>
  <si>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</si>
  <si>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</si>
  <si>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</si>
  <si>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</si>
  <si>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</si>
  <si>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</si>
  <si>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</si>
  <si>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</si>
  <si>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</si>
  <si>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</si>
  <si>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</si>
  <si>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</si>
  <si>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</si>
  <si>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</si>
  <si>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</si>
  <si>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</si>
  <si>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</si>
  <si>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</si>
  <si>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</si>
  <si>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</si>
  <si>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</si>
  <si>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</si>
  <si>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</si>
  <si>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</si>
  <si>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</si>
  <si>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</si>
  <si>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</si>
  <si>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</si>
  <si>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</si>
  <si>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</si>
  <si>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</si>
  <si>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</si>
  <si>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</si>
  <si>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</si>
  <si>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</si>
  <si>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</si>
  <si>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</si>
  <si>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</si>
  <si>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</si>
  <si>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</si>
  <si>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</si>
  <si>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</si>
  <si>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</si>
  <si>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</si>
  <si>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</si>
  <si>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</si>
  <si>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</si>
  <si>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</si>
  <si>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</si>
  <si>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</si>
  <si>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</si>
  <si>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</si>
  <si>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</si>
  <si>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</si>
  <si>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</si>
  <si>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</si>
  <si>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</si>
  <si>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</si>
  <si>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</si>
  <si>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</si>
  <si>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</si>
  <si>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</si>
  <si>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</si>
  <si>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</si>
  <si>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</si>
  <si>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</si>
  <si>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</si>
  <si>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</si>
  <si>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</si>
  <si>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</si>
  <si>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</si>
  <si>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</si>
  <si>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</si>
  <si>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</si>
  <si>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</si>
  <si>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</si>
  <si>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</si>
  <si>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</si>
  <si>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</si>
  <si>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</si>
  <si>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</si>
  <si>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</si>
  <si>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</si>
  <si>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</si>
  <si>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</si>
  <si>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</si>
  <si>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</si>
  <si>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</si>
  <si>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</si>
  <si>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</si>
  <si>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</si>
  <si>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</si>
  <si>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</si>
  <si>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</si>
  <si>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</si>
  <si>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</si>
  <si>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</si>
  <si>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</si>
  <si>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</si>
  <si>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</si>
  <si>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</si>
  <si>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</si>
  <si>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</si>
  <si>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</si>
  <si>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</si>
  <si>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</si>
  <si>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</si>
  <si>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</si>
  <si>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</si>
  <si>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</si>
  <si>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</si>
  <si>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</si>
  <si>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</si>
  <si>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</si>
  <si>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</si>
  <si>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</si>
  <si>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</si>
  <si>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</si>
  <si>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</si>
  <si>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</si>
  <si>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</si>
  <si>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</si>
  <si>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</si>
  <si>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</si>
  <si>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</si>
  <si>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</si>
  <si>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</si>
  <si>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</si>
  <si>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</si>
  <si>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</si>
  <si>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</si>
  <si>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</si>
  <si>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</si>
  <si>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</si>
  <si>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</si>
  <si>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</si>
  <si>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</si>
  <si>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</si>
  <si>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</si>
  <si>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</si>
  <si>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</si>
  <si>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</si>
  <si>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</si>
  <si>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</si>
  <si>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</si>
  <si>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</si>
  <si>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</si>
  <si>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</si>
  <si>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</si>
  <si>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</si>
  <si>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</si>
  <si>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</si>
  <si>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</si>
  <si>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</si>
  <si>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</si>
  <si>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</si>
  <si>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</si>
  <si>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</si>
  <si>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</si>
  <si>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</si>
  <si>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</si>
  <si>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</si>
  <si>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</si>
  <si>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</si>
  <si>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</si>
  <si>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</si>
  <si>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</si>
  <si>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</si>
  <si>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</si>
  <si>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</si>
  <si>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</si>
  <si>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</si>
  <si>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</si>
  <si>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</si>
  <si>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</si>
  <si>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</si>
  <si>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</si>
  <si>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</si>
  <si>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</si>
  <si>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</si>
  <si>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</si>
  <si>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</si>
  <si>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</si>
  <si>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</si>
  <si>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</si>
  <si>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</si>
  <si>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</si>
  <si>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</si>
  <si>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</si>
  <si>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</si>
  <si>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</si>
  <si>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</si>
  <si>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</si>
  <si>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</si>
  <si>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</si>
  <si>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</si>
  <si>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</si>
  <si>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</si>
  <si>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</si>
  <si>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</si>
  <si>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</si>
  <si>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</si>
  <si>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</si>
  <si>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</si>
  <si>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</si>
  <si>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</si>
  <si>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</si>
  <si>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</si>
  <si>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</si>
  <si>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</si>
  <si>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</si>
  <si>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</si>
  <si>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</si>
  <si>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</si>
  <si>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</si>
  <si>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</si>
  <si>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</si>
  <si>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</si>
  <si>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</si>
  <si>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</si>
  <si>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</si>
  <si>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</si>
  <si>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</si>
  <si>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</si>
  <si>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</si>
  <si>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</si>
  <si>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</si>
  <si>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</si>
  <si>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</si>
  <si>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</si>
  <si>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</si>
  <si>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</si>
  <si>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</si>
  <si>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</si>
  <si>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</si>
  <si>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</si>
  <si>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</si>
  <si>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</si>
  <si>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</si>
  <si>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</si>
  <si>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</si>
  <si>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</si>
  <si>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</si>
  <si>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</si>
  <si>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</si>
  <si>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</si>
  <si>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</si>
  <si>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</si>
  <si>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</si>
  <si>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</si>
  <si>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</si>
  <si>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</si>
  <si>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</si>
  <si>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</si>
  <si>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</si>
  <si>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</si>
  <si>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</si>
  <si>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</si>
  <si>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</si>
  <si>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</si>
  <si>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</si>
  <si>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</si>
  <si>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</si>
  <si>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</si>
  <si>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</si>
  <si>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</si>
  <si>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</si>
  <si>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</si>
  <si>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</si>
  <si>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</si>
  <si>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</si>
  <si>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</si>
  <si>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</si>
  <si>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</si>
  <si>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</si>
  <si>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</si>
  <si>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</si>
  <si>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</si>
  <si>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</si>
  <si>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</si>
  <si>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</si>
  <si>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</si>
  <si>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</si>
  <si>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</si>
  <si>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</si>
  <si>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</si>
  <si>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</si>
  <si>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</si>
  <si>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</si>
  <si>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</si>
  <si>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</si>
  <si>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</si>
  <si>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</si>
  <si>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</si>
  <si>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</si>
  <si>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</si>
  <si>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</si>
  <si>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</si>
  <si>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</si>
  <si>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</si>
  <si>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</si>
  <si>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</si>
  <si>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</si>
  <si>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</si>
  <si>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</si>
  <si>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</si>
  <si>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</si>
  <si>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</si>
  <si>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</si>
  <si>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</si>
  <si>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</si>
  <si>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</si>
  <si>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</si>
  <si>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</si>
  <si>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</si>
  <si>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</si>
  <si>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</si>
  <si>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</si>
  <si>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</si>
  <si>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</si>
  <si>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</si>
  <si>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</si>
  <si>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</si>
  <si>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</si>
  <si>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</si>
  <si>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</si>
  <si>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</si>
  <si>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</si>
  <si>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</si>
  <si>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</si>
  <si>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</si>
  <si>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</si>
  <si>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</si>
  <si>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</si>
  <si>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</si>
  <si>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</si>
  <si>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</si>
  <si>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</si>
  <si>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</si>
  <si>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</si>
  <si>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</si>
  <si>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</si>
  <si>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</si>
  <si>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</si>
  <si>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</si>
  <si>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</si>
  <si>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</si>
  <si>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</si>
  <si>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</si>
  <si>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</si>
  <si>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</si>
  <si>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</si>
  <si>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</si>
  <si>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</si>
  <si>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</si>
  <si>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</si>
  <si>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</si>
  <si>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</si>
  <si>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</si>
  <si>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</si>
  <si>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</si>
  <si>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</si>
  <si>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</si>
  <si>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</si>
  <si>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</si>
  <si>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</si>
  <si>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</si>
  <si>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</si>
  <si>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</si>
  <si>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</si>
  <si>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</si>
  <si>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</si>
  <si>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</si>
  <si>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</si>
  <si>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</si>
  <si>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</si>
  <si>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</si>
  <si>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</si>
  <si>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</si>
  <si>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</si>
  <si>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</si>
  <si>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</si>
  <si>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</si>
  <si>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</si>
  <si>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</si>
  <si>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</si>
  <si>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</si>
  <si>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</si>
  <si>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</si>
  <si>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</si>
  <si>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</si>
  <si>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</si>
  <si>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</si>
  <si>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</si>
  <si>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</si>
  <si>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</si>
  <si>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</si>
  <si>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</si>
  <si>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</si>
  <si>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</si>
  <si>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</si>
  <si>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</si>
  <si>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</si>
  <si>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</si>
  <si>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</si>
  <si>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</si>
  <si>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</si>
  <si>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</si>
  <si>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</si>
  <si>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</si>
  <si>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</si>
  <si>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</si>
  <si>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</si>
  <si>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</si>
  <si>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</si>
  <si>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</si>
  <si>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</si>
  <si>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</si>
  <si>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</si>
  <si>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</si>
  <si>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</si>
  <si>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</si>
  <si>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</si>
  <si>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</si>
  <si>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</si>
  <si>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</si>
  <si>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</si>
  <si>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</si>
  <si>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</si>
  <si>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</si>
  <si>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</si>
  <si>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</si>
  <si>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</si>
  <si>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</si>
  <si>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</si>
  <si>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</si>
  <si>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</si>
  <si>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</si>
  <si>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</si>
  <si>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</si>
  <si>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</si>
  <si>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</si>
  <si>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</si>
  <si>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</si>
  <si>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</si>
  <si>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</si>
  <si>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</si>
  <si>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</si>
  <si>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</si>
  <si>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</si>
  <si>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</si>
  <si>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</si>
  <si>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</si>
  <si>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</si>
  <si>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</si>
  <si>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</si>
  <si>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</si>
  <si>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</si>
  <si>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</si>
  <si>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</si>
  <si>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</si>
  <si>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</si>
  <si>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</si>
  <si>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</si>
  <si>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</si>
  <si>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</si>
  <si>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</si>
  <si>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</si>
  <si>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</si>
  <si>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</si>
  <si>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</si>
  <si>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</si>
  <si>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</si>
  <si>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</si>
  <si>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</si>
  <si>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</si>
  <si>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</si>
  <si>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</si>
  <si>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</si>
  <si>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</si>
  <si>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</si>
  <si>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</si>
  <si>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</si>
  <si>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</si>
  <si>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</si>
  <si>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</si>
  <si>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</si>
  <si>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</si>
  <si>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</si>
  <si>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</si>
  <si>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</si>
  <si>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</si>
  <si>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</si>
  <si>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</si>
  <si>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</si>
  <si>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</si>
  <si>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</si>
  <si>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</si>
  <si>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</si>
  <si>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</si>
  <si>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</si>
  <si>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</si>
  <si>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</si>
  <si>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</si>
  <si>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</si>
  <si>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</si>
  <si>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</si>
  <si>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</si>
  <si>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</si>
  <si>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</si>
  <si>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</si>
  <si>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</si>
  <si>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</si>
  <si>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</si>
  <si>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</si>
  <si>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</si>
  <si>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</si>
  <si>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</si>
  <si>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</si>
  <si>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</si>
  <si>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</si>
  <si>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</si>
  <si>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</si>
  <si>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</si>
  <si>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</si>
  <si>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</si>
  <si>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</si>
  <si>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</si>
  <si>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</si>
  <si>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</si>
  <si>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</si>
  <si>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</si>
  <si>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</si>
  <si>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</si>
  <si>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</si>
  <si>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</si>
  <si>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</si>
  <si>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</si>
  <si>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</si>
  <si>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</si>
  <si>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</si>
  <si>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</si>
  <si>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</si>
  <si>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</si>
  <si>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</si>
  <si>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</si>
  <si>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</si>
  <si>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</si>
  <si>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</si>
  <si>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</si>
  <si>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</si>
  <si>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</si>
  <si>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</si>
  <si>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</si>
  <si>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</si>
  <si>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</si>
  <si>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</si>
  <si>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</si>
  <si>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</si>
  <si>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</si>
  <si>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</si>
  <si>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</si>
  <si>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</si>
  <si>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</si>
  <si>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</si>
  <si>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</si>
  <si>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</si>
  <si>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</si>
  <si>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</si>
  <si>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</si>
  <si>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</si>
  <si>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</si>
  <si>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</si>
  <si>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</si>
  <si>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</si>
  <si>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</si>
  <si>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</si>
  <si>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</si>
  <si>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</si>
  <si>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</si>
  <si>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</si>
  <si>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</si>
  <si>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</si>
  <si>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</si>
  <si>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</si>
  <si>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</si>
  <si>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</si>
  <si>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</si>
  <si>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</si>
  <si>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</si>
  <si>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</si>
  <si>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</si>
  <si>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</si>
  <si>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</si>
  <si>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</si>
  <si>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</si>
  <si>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</si>
  <si>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</si>
  <si>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</si>
  <si>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</si>
  <si>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</si>
  <si>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</si>
  <si>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</si>
  <si>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</si>
  <si>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</si>
  <si>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</si>
  <si>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</si>
  <si>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</si>
  <si>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</si>
  <si>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</si>
  <si>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</si>
  <si>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</si>
  <si>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</si>
  <si>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</si>
  <si>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</si>
  <si>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</si>
  <si>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</si>
  <si>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</si>
  <si>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</si>
  <si>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</si>
  <si>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</si>
  <si>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</si>
  <si>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</si>
  <si>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</si>
  <si>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</si>
  <si>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</si>
  <si>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</si>
  <si>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</si>
  <si>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</si>
  <si>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</si>
  <si>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</si>
  <si>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</si>
  <si>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</si>
  <si>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</si>
  <si>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</si>
  <si>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</si>
  <si>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</si>
  <si>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</si>
  <si>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</si>
  <si>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</si>
  <si>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</si>
  <si>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</si>
  <si>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</si>
  <si>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</si>
  <si>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</si>
  <si>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</si>
  <si>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</si>
  <si>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</si>
  <si>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</si>
  <si>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</si>
  <si>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</si>
  <si>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</si>
  <si>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</si>
  <si>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</si>
  <si>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</si>
  <si>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</si>
  <si>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</si>
  <si>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</si>
  <si>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</si>
  <si>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</si>
  <si>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</si>
  <si>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</si>
  <si>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</si>
  <si>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</si>
  <si>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</si>
  <si>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</si>
  <si>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</si>
  <si>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</si>
  <si>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</si>
  <si>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</si>
  <si>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</si>
  <si>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</si>
  <si>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</si>
  <si>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</si>
  <si>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</si>
  <si>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</si>
  <si>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</si>
  <si>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</si>
  <si>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</si>
  <si>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</si>
  <si>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</si>
  <si>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</si>
  <si>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</si>
  <si>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</si>
  <si>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</si>
  <si>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</si>
  <si>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</si>
  <si>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</si>
  <si>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</si>
  <si>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</si>
  <si>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</si>
  <si>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</si>
  <si>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</si>
  <si>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</si>
  <si>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</si>
  <si>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</si>
  <si>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</si>
  <si>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</si>
  <si>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</si>
  <si>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</si>
  <si>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</si>
  <si>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</si>
  <si>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</si>
  <si>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</si>
  <si>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</si>
  <si>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</si>
  <si>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</si>
  <si>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</si>
  <si>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</si>
  <si>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</si>
  <si>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</si>
  <si>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</si>
  <si>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</si>
  <si>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</si>
  <si>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</si>
  <si>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</si>
  <si>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</si>
  <si>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</si>
  <si>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</si>
  <si>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</si>
  <si>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</si>
  <si>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</si>
  <si>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</si>
  <si>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</si>
  <si>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</si>
  <si>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</si>
  <si>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</si>
  <si>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</si>
  <si>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</si>
  <si>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</si>
  <si>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</si>
  <si>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</si>
  <si>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</si>
  <si>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</si>
  <si>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</si>
  <si>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</si>
  <si>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</si>
  <si>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</si>
  <si>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</si>
  <si>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</si>
  <si>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</si>
  <si>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</si>
  <si>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</si>
  <si>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</si>
  <si>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</si>
  <si>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</si>
  <si>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</si>
  <si>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</si>
  <si>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</si>
  <si>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</si>
  <si>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</si>
  <si>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</si>
  <si>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</si>
  <si>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</si>
  <si>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</si>
  <si>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</si>
  <si>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</si>
  <si>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</si>
  <si>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</si>
  <si>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</si>
  <si>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</si>
  <si>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</si>
  <si>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</si>
  <si>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</si>
  <si>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</si>
  <si>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</si>
  <si>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</si>
  <si>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</si>
  <si>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</si>
  <si>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</si>
  <si>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</si>
  <si>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</si>
  <si>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</si>
  <si>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</si>
  <si>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</si>
  <si>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</si>
  <si>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</si>
  <si>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</si>
  <si>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</si>
  <si>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</si>
  <si>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</si>
  <si>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</si>
  <si>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</si>
  <si>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</si>
  <si>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</si>
  <si>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</si>
  <si>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</si>
  <si>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</si>
  <si>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</si>
  <si>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</si>
  <si>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</si>
  <si>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</si>
  <si>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</si>
  <si>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</si>
  <si>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</si>
  <si>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</si>
  <si>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</si>
  <si>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</si>
  <si>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</si>
  <si>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</si>
  <si>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</si>
  <si>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</si>
  <si>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</si>
  <si>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</si>
  <si>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</si>
  <si>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</si>
  <si>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</si>
  <si>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</si>
  <si>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</si>
  <si>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</si>
  <si>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</si>
  <si>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</si>
  <si>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</si>
  <si>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</si>
  <si>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</si>
  <si>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</si>
  <si>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</si>
  <si>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</si>
  <si>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</si>
  <si>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</si>
  <si>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</si>
  <si>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</si>
  <si>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</si>
  <si>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</si>
  <si>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</si>
  <si>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</si>
  <si>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</si>
  <si>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</si>
  <si>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</si>
  <si>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</si>
  <si>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</si>
  <si>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</si>
  <si>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</si>
  <si>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</si>
  <si>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</si>
  <si>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</si>
  <si>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</si>
  <si>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</si>
  <si>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</si>
  <si>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</si>
  <si>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</si>
  <si>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</si>
  <si>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</si>
  <si>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</si>
  <si>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</si>
  <si>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</si>
  <si>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</si>
  <si>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</si>
  <si>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</si>
  <si>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</si>
  <si>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</si>
  <si>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</si>
  <si>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</si>
  <si>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</si>
  <si>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</si>
  <si>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</si>
  <si>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</si>
  <si>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</si>
  <si>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</si>
  <si>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</si>
  <si>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</si>
  <si>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</si>
  <si>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</si>
  <si>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</si>
  <si>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</si>
  <si>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</si>
  <si>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</si>
  <si>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</si>
  <si>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</si>
  <si>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</si>
  <si>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</si>
  <si>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</si>
  <si>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</si>
  <si>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</si>
  <si>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</si>
  <si>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</si>
  <si>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</si>
  <si>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</si>
  <si>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</si>
  <si>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</si>
  <si>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</si>
  <si>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</si>
  <si>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</si>
  <si>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</si>
  <si>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</si>
  <si>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</si>
  <si>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</si>
  <si>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</si>
  <si>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</si>
  <si>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</si>
  <si>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</si>
  <si>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</si>
  <si>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</si>
  <si>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</si>
  <si>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</si>
  <si>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</si>
  <si>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</si>
  <si>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</si>
  <si>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</si>
  <si>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</si>
  <si>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</si>
  <si>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</si>
  <si>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</si>
  <si>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</si>
  <si>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</si>
  <si>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</si>
  <si>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</si>
  <si>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</si>
  <si>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</si>
  <si>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</si>
  <si>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</si>
  <si>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</si>
  <si>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</si>
  <si>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</si>
  <si>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</si>
  <si>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</si>
  <si>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</si>
  <si>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</si>
  <si>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</si>
  <si>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</si>
  <si>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</si>
  <si>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</si>
  <si>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</si>
  <si>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</si>
  <si>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</si>
  <si>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</si>
  <si>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</si>
  <si>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</si>
  <si>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</si>
  <si>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</si>
  <si>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</si>
  <si>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</si>
  <si>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</si>
  <si>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</si>
  <si>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</si>
  <si>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</si>
  <si>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</si>
  <si>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</si>
  <si>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</si>
  <si>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</si>
  <si>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</si>
  <si>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</si>
  <si>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</si>
  <si>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</si>
  <si>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</si>
  <si>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</si>
  <si>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</si>
  <si>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</si>
  <si>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</si>
  <si>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</si>
  <si>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</si>
  <si>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</si>
  <si>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</si>
  <si>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</si>
  <si>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</si>
  <si>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</si>
  <si>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</si>
  <si>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</si>
  <si>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</si>
  <si>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</si>
  <si>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</si>
  <si>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</si>
  <si>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</si>
  <si>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</si>
  <si>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</si>
  <si>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</si>
  <si>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</si>
  <si>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</si>
  <si>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</si>
  <si>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</si>
  <si>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</si>
  <si>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</si>
  <si>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</si>
  <si>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</si>
  <si>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</si>
  <si>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</si>
  <si>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</si>
  <si>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</si>
  <si>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</si>
  <si>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</si>
  <si>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</si>
  <si>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</si>
  <si>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</si>
  <si>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</si>
  <si>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</si>
  <si>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</si>
  <si>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</si>
  <si>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</si>
  <si>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</si>
  <si>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</si>
  <si>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</si>
  <si>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</si>
  <si>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</si>
  <si>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</si>
  <si>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</si>
  <si>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</si>
  <si>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</si>
  <si>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</si>
  <si>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</si>
  <si>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</si>
  <si>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</si>
  <si>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</si>
  <si>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</si>
  <si>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</si>
  <si>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</si>
  <si>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</si>
  <si>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</si>
  <si>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</si>
  <si>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</si>
  <si>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</si>
  <si>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</si>
  <si>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</si>
  <si>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</si>
  <si>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</si>
  <si>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</si>
  <si>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</si>
  <si>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</si>
  <si>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</si>
  <si>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</si>
  <si>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</si>
  <si>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</si>
  <si>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</si>
  <si>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</si>
  <si>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</si>
  <si>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</si>
  <si>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</si>
  <si>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</si>
  <si>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</si>
  <si>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</si>
  <si>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</si>
  <si>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</si>
  <si>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</si>
  <si>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</si>
  <si>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</si>
  <si>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</si>
  <si>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</si>
  <si>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</si>
  <si>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</si>
  <si>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</si>
  <si>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</si>
  <si>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</si>
  <si>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</si>
  <si>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</si>
  <si>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</si>
  <si>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</si>
  <si>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</si>
  <si>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</si>
  <si>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</si>
  <si>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</si>
  <si>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</si>
  <si>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</si>
  <si>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</si>
  <si>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</si>
  <si>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</si>
  <si>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</si>
  <si>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</si>
  <si>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</si>
  <si>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</si>
  <si>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</si>
  <si>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</si>
  <si>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</si>
  <si>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</si>
  <si>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</si>
  <si>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</si>
  <si>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</si>
  <si>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</si>
  <si>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</si>
  <si>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</si>
  <si>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</si>
  <si>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</si>
  <si>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</si>
  <si>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</si>
  <si>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</si>
  <si>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</si>
  <si>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</si>
  <si>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</si>
  <si>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</si>
  <si>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</si>
  <si>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</si>
  <si>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</si>
  <si>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</si>
  <si>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</si>
  <si>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</si>
  <si>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</si>
  <si>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</si>
  <si>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</si>
  <si>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</si>
  <si>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</si>
  <si>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</si>
  <si>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</si>
  <si>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</si>
  <si>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</si>
  <si>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</si>
  <si>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</si>
  <si>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</si>
  <si>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</si>
  <si>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</si>
  <si>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</si>
  <si>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</si>
  <si>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</si>
  <si>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</si>
  <si>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</si>
  <si>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</si>
  <si>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</si>
  <si>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</si>
  <si>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</si>
  <si>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</si>
  <si>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</si>
  <si>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</si>
  <si>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</si>
  <si>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</si>
  <si>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</si>
  <si>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</si>
  <si>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</si>
  <si>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</si>
  <si>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</si>
  <si>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</si>
  <si>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</si>
  <si>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</si>
  <si>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</si>
  <si>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</si>
  <si>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</si>
  <si>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</si>
  <si>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</si>
  <si>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</si>
  <si>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</si>
  <si>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</si>
  <si>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</si>
  <si>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</si>
  <si>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</si>
  <si>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</si>
  <si>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</si>
  <si>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</si>
  <si>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</si>
  <si>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</si>
  <si>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</si>
  <si>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</si>
  <si>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</si>
  <si>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</si>
  <si>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</si>
  <si>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</si>
  <si>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</si>
  <si>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</si>
  <si>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</si>
  <si>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</si>
  <si>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</si>
  <si>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</si>
  <si>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</si>
  <si>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</si>
  <si>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</si>
  <si>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</si>
  <si>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</si>
  <si>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</si>
  <si>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</si>
  <si>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</si>
  <si>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</si>
  <si>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</si>
  <si>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</si>
  <si>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</si>
  <si>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</si>
  <si>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</si>
  <si>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</si>
  <si>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</si>
  <si>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</si>
  <si>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</si>
  <si>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</si>
  <si>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</si>
  <si>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</si>
  <si>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</si>
  <si>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</si>
  <si>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</si>
  <si>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</si>
  <si>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</si>
  <si>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</si>
  <si>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</si>
  <si>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</si>
  <si>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</si>
  <si>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</si>
  <si>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</si>
  <si>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</si>
  <si>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</si>
  <si>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</si>
  <si>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</si>
  <si>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</si>
  <si>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</si>
  <si>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</si>
  <si>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</si>
  <si>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</si>
  <si>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</si>
  <si>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</si>
  <si>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</si>
  <si>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</si>
  <si>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</si>
  <si>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</si>
  <si>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</si>
  <si>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</si>
  <si>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</si>
  <si>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</si>
  <si>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</si>
  <si>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</si>
  <si>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</si>
  <si>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</si>
  <si>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</si>
  <si>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</si>
  <si>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</si>
  <si>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</si>
  <si>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</si>
  <si>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</si>
  <si>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</si>
  <si>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</si>
  <si>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</si>
  <si>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</si>
  <si>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</si>
  <si>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</si>
  <si>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</si>
  <si>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</si>
  <si>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</si>
  <si>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</si>
  <si>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</si>
  <si>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</si>
  <si>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</si>
  <si>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</si>
  <si>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</si>
  <si>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</si>
  <si>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</si>
  <si>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</si>
  <si>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</si>
  <si>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</si>
  <si>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</si>
  <si>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</si>
  <si>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</si>
  <si>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</si>
  <si>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</si>
  <si>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</si>
  <si>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</si>
  <si>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</si>
  <si>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</si>
  <si>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</si>
  <si>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</si>
  <si>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</si>
  <si>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</si>
  <si>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</si>
  <si>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</si>
  <si>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</si>
  <si>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</si>
  <si>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</si>
  <si>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</si>
  <si>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</si>
  <si>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</si>
  <si>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</si>
  <si>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</si>
  <si>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</si>
  <si>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</si>
  <si>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</si>
  <si>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</si>
  <si>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</si>
  <si>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</si>
  <si>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</si>
  <si>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</si>
  <si>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</si>
  <si>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</si>
  <si>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</si>
  <si>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</si>
  <si>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</si>
  <si>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</si>
  <si>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</si>
  <si>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</si>
  <si>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</si>
  <si>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</si>
  <si>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</si>
  <si>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</si>
  <si>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</si>
  <si>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</si>
  <si>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</si>
  <si>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</si>
  <si>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</si>
  <si>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</si>
  <si>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</si>
  <si>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</si>
  <si>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</si>
  <si>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</si>
  <si>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</si>
  <si>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</si>
  <si>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</si>
  <si>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</si>
  <si>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</si>
  <si>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</si>
  <si>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</si>
  <si>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</si>
  <si>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</si>
  <si>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</si>
  <si>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</si>
  <si>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</si>
  <si>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</si>
  <si>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</si>
  <si>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</si>
  <si>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</si>
  <si>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</si>
  <si>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</si>
  <si>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</si>
  <si>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</si>
  <si>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</si>
  <si>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</si>
  <si>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</si>
  <si>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</si>
  <si>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</si>
  <si>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</si>
  <si>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</si>
  <si>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</si>
  <si>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</si>
  <si>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</si>
  <si>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</si>
  <si>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</si>
  <si>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</si>
  <si>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</si>
  <si>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</si>
  <si>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</si>
  <si>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</si>
  <si>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</si>
  <si>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</si>
  <si>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</si>
  <si>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</si>
  <si>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</si>
  <si>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</si>
  <si>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</si>
  <si>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</si>
  <si>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</si>
  <si>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</si>
  <si>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</si>
  <si>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</si>
  <si>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</si>
  <si>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</si>
  <si>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</si>
  <si>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</si>
  <si>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</si>
  <si>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</si>
  <si>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</si>
  <si>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</si>
  <si>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</si>
  <si>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</si>
  <si>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</si>
  <si>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</si>
  <si>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</si>
  <si>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</si>
  <si>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</si>
  <si>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</si>
  <si>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</si>
  <si>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</si>
  <si>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</si>
  <si>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</si>
  <si>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</si>
  <si>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</si>
  <si>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</si>
  <si>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</si>
  <si>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</si>
  <si>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</si>
  <si>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</si>
  <si>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</si>
  <si>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</si>
  <si>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</si>
  <si>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</si>
  <si>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</si>
  <si>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</si>
  <si>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</si>
  <si>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</si>
  <si>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</si>
  <si>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</si>
  <si>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</si>
  <si>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</si>
  <si>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</si>
  <si>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</si>
  <si>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</si>
  <si>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</si>
  <si>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</si>
  <si>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</si>
  <si>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</si>
  <si>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</si>
  <si>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</si>
  <si>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</si>
  <si>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</si>
  <si>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</si>
  <si>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</si>
  <si>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</si>
  <si>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</si>
  <si>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</si>
  <si>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</si>
  <si>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</si>
  <si>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</si>
  <si>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</si>
  <si>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</si>
  <si>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</si>
  <si>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</si>
  <si>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</si>
  <si>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</si>
  <si>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</si>
  <si>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</si>
  <si>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</si>
  <si>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</si>
  <si>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</si>
  <si>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</si>
  <si>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</si>
  <si>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</si>
  <si>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</si>
  <si>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</si>
  <si>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</si>
  <si>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</si>
  <si>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</si>
  <si>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</si>
  <si>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</si>
  <si>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</si>
  <si>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</si>
  <si>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</si>
  <si>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</si>
  <si>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</si>
  <si>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</si>
  <si>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</si>
  <si>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</si>
  <si>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</si>
  <si>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</si>
  <si>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</si>
  <si>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</si>
  <si>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</si>
  <si>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</si>
  <si>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</si>
  <si>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</si>
  <si>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</si>
  <si>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</si>
  <si>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</si>
  <si>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</si>
  <si>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</si>
  <si>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</si>
  <si>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</si>
  <si>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</si>
  <si>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</si>
  <si>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</si>
  <si>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</si>
  <si>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</si>
  <si>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</si>
  <si>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</si>
  <si>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</si>
  <si>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</si>
  <si>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</si>
  <si>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</si>
  <si>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</si>
  <si>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</si>
  <si>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</si>
  <si>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</si>
  <si>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</si>
  <si>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</si>
  <si>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</si>
  <si>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</si>
  <si>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</si>
  <si>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</si>
  <si>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</si>
  <si>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</si>
  <si>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</si>
  <si>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</si>
  <si>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</si>
  <si>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</si>
  <si>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</si>
  <si>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</si>
  <si>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</si>
  <si>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</si>
  <si>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</si>
  <si>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</si>
  <si>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</si>
  <si>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</si>
  <si>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</si>
  <si>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</si>
  <si>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</si>
  <si>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</si>
  <si>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</si>
  <si>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</si>
  <si>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</si>
  <si>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</si>
  <si>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</si>
  <si>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</si>
  <si>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</si>
  <si>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</si>
  <si>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</si>
  <si>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</si>
  <si>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</si>
  <si>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</si>
  <si>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</si>
  <si>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</si>
  <si>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</si>
  <si>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</si>
  <si>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</si>
  <si>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</si>
  <si>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</si>
  <si>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</si>
  <si>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</si>
  <si>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</si>
  <si>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</si>
  <si>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</si>
  <si>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</si>
  <si>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</si>
  <si>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</si>
  <si>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</si>
  <si>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</si>
  <si>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</si>
  <si>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</si>
  <si>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</si>
  <si>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</si>
  <si>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</si>
  <si>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</si>
  <si>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</si>
  <si>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</si>
  <si>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</si>
  <si>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</si>
  <si>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</si>
  <si>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</si>
  <si>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</si>
  <si>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</si>
  <si>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</si>
  <si>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</si>
  <si>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</si>
  <si>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</si>
  <si>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</si>
  <si>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</si>
  <si>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</si>
  <si>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</si>
  <si>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</si>
  <si>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</si>
  <si>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</si>
  <si>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</si>
  <si>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</si>
  <si>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</si>
  <si>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</si>
  <si>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</si>
  <si>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</si>
  <si>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</si>
  <si>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</si>
  <si>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</si>
  <si>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</si>
  <si>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</si>
  <si>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</si>
  <si>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</si>
  <si>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</si>
  <si>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</si>
  <si>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</si>
  <si>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</si>
  <si>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</si>
  <si>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</si>
  <si>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</si>
  <si>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</si>
  <si>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</si>
  <si>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</si>
  <si>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</si>
  <si>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</si>
  <si>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</si>
  <si>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</si>
  <si>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</si>
  <si>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</si>
  <si>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</si>
  <si>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</si>
  <si>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</si>
  <si>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</si>
  <si>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</si>
  <si>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</si>
  <si>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</si>
  <si>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</si>
  <si>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</si>
  <si>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</si>
  <si>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</si>
  <si>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</si>
  <si>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</si>
  <si>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</si>
  <si>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</si>
  <si>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</si>
  <si>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</si>
  <si>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</si>
  <si>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</si>
  <si>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</si>
  <si>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</si>
  <si>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</si>
  <si>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</si>
  <si>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</si>
  <si>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</si>
  <si>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</si>
  <si>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</si>
  <si>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</si>
  <si>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</si>
  <si>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</si>
  <si>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</si>
  <si>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</si>
  <si>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</si>
  <si>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</si>
  <si>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</si>
  <si>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</si>
  <si>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</si>
  <si>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</si>
  <si>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</si>
  <si>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</si>
  <si>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</si>
  <si>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</si>
  <si>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</si>
  <si>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</si>
  <si>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</si>
  <si>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</si>
  <si>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</si>
  <si>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</si>
  <si>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</si>
  <si>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</si>
  <si>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</si>
  <si>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</si>
  <si>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</si>
  <si>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</si>
  <si>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</si>
  <si>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</si>
  <si>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</si>
  <si>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</si>
  <si>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</si>
  <si>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</si>
  <si>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</si>
  <si>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</si>
  <si>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</si>
  <si>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</si>
  <si>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</si>
  <si>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</si>
  <si>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</si>
  <si>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</si>
  <si>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</si>
  <si>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</si>
  <si>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</si>
  <si>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</si>
  <si>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</si>
  <si>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</si>
  <si>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</si>
  <si>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</si>
  <si>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</si>
  <si>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</si>
  <si>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</si>
  <si>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</si>
  <si>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</si>
  <si>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</si>
  <si>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</si>
  <si>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</si>
  <si>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</si>
  <si>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</si>
  <si>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</si>
  <si>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</si>
  <si>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</si>
  <si>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</si>
  <si>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</si>
  <si>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</si>
  <si>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</si>
  <si>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</si>
  <si>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</si>
  <si>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</si>
  <si>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</si>
  <si>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</si>
  <si>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</si>
  <si>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</si>
  <si>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</si>
  <si>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</si>
  <si>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</si>
  <si>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</si>
  <si>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</si>
  <si>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</si>
  <si>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</si>
  <si>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</si>
  <si>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</si>
  <si>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</si>
  <si>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</si>
  <si>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</si>
  <si>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</si>
  <si>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</si>
  <si>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</si>
  <si>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</si>
  <si>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</si>
  <si>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</si>
  <si>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</si>
  <si>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</si>
  <si>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</si>
  <si>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</si>
  <si>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</si>
  <si>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</si>
  <si>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</si>
  <si>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</si>
  <si>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</si>
  <si>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</si>
  <si>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</si>
  <si>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</si>
  <si>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</si>
  <si>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</si>
  <si>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</si>
  <si>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</si>
  <si>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</si>
  <si>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</si>
  <si>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</si>
  <si>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</si>
  <si>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</si>
  <si>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</si>
  <si>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</si>
  <si>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</si>
  <si>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</si>
  <si>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</si>
  <si>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</si>
  <si>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</si>
  <si>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</si>
  <si>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</si>
  <si>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</si>
  <si>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</si>
  <si>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</si>
  <si>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</si>
  <si>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</si>
  <si>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</si>
  <si>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</si>
  <si>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</si>
  <si>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</si>
  <si>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</si>
  <si>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</si>
  <si>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</si>
  <si>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</si>
  <si>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</si>
  <si>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</si>
  <si>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</si>
  <si>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</si>
  <si>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</si>
  <si>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</si>
  <si>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</si>
  <si>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</si>
  <si>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</si>
  <si>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</si>
  <si>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</si>
  <si>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</si>
  <si>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</si>
  <si>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</si>
  <si>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</si>
  <si>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</si>
  <si>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</si>
  <si>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</si>
  <si>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</si>
  <si>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</si>
  <si>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</si>
  <si>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</si>
  <si>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</si>
  <si>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</si>
  <si>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</si>
  <si>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</si>
  <si>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</si>
  <si>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</si>
  <si>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</si>
  <si>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</si>
  <si>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</si>
  <si>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</si>
  <si>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</si>
  <si>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</si>
  <si>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</si>
  <si>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</si>
  <si>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</si>
  <si>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</si>
  <si>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</si>
  <si>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</si>
  <si>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</si>
  <si>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</si>
  <si>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</si>
  <si>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</si>
  <si>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</si>
  <si>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</si>
  <si>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</si>
  <si>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</si>
  <si>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</si>
  <si>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</si>
  <si>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</si>
  <si>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</si>
  <si>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</si>
  <si>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</si>
  <si>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</si>
  <si>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</si>
  <si>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</si>
  <si>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</si>
  <si>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</si>
  <si>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</si>
  <si>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</si>
  <si>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</si>
  <si>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</si>
  <si>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</si>
  <si>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</si>
  <si>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</si>
  <si>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</si>
  <si>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</si>
  <si>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</si>
  <si>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</si>
  <si>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</si>
  <si>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</si>
  <si>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</si>
  <si>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</si>
  <si>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</si>
  <si>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</si>
  <si>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</si>
  <si>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</si>
  <si>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</si>
  <si>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</si>
  <si>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</si>
  <si>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</si>
  <si>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</si>
  <si>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</si>
  <si>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</si>
  <si>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</si>
  <si>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</si>
  <si>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</si>
  <si>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</si>
  <si>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</si>
  <si>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</si>
  <si>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</si>
  <si>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</si>
  <si>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</si>
  <si>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</si>
  <si>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</si>
  <si>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</si>
  <si>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</si>
  <si>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</si>
  <si>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</si>
  <si>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</si>
  <si>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</si>
  <si>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</si>
  <si>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</si>
  <si>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</si>
  <si>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</si>
  <si>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</si>
  <si>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</si>
  <si>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</si>
  <si>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</si>
  <si>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</si>
  <si>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</si>
  <si>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</si>
  <si>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</si>
  <si>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</si>
  <si>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</si>
  <si>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</si>
  <si>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</si>
  <si>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</si>
  <si>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</si>
  <si>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</si>
  <si>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</si>
  <si>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</si>
  <si>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</si>
  <si>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</si>
  <si>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</si>
  <si>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</si>
  <si>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</si>
  <si>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</si>
  <si>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</si>
  <si>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</si>
  <si>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</si>
  <si>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</si>
  <si>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</si>
  <si>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</si>
  <si>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</si>
  <si>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</si>
  <si>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</si>
  <si>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</si>
  <si>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</si>
  <si>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</si>
  <si>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</si>
  <si>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</si>
  <si>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</si>
  <si>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</si>
  <si>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</si>
  <si>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</si>
  <si>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</si>
  <si>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</si>
  <si>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</si>
  <si>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</si>
  <si>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</si>
  <si>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</si>
  <si>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</si>
  <si>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</si>
  <si>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</si>
  <si>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</si>
  <si>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</si>
  <si>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</si>
  <si>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</si>
  <si>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</si>
  <si>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</si>
  <si>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</si>
  <si>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</si>
  <si>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</si>
  <si>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</si>
  <si>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</si>
  <si>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</si>
  <si>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</si>
  <si>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</si>
  <si>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</si>
  <si>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</si>
  <si>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</si>
  <si>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</si>
  <si>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</si>
  <si>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</si>
  <si>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</si>
  <si>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</si>
  <si>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</si>
  <si>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</si>
  <si>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</si>
  <si>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</si>
  <si>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</si>
  <si>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</si>
  <si>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</si>
  <si>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</si>
  <si>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</si>
  <si>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</si>
  <si>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</si>
  <si>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</si>
  <si>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</si>
  <si>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</si>
  <si>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</si>
  <si>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</si>
  <si>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</si>
  <si>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</si>
  <si>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</si>
  <si>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</si>
  <si>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</si>
  <si>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</si>
  <si>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</si>
  <si>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</si>
  <si>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</si>
  <si>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</si>
  <si>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</si>
  <si>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</si>
  <si>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</si>
  <si>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</si>
  <si>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</si>
  <si>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</si>
  <si>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</si>
  <si>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</si>
  <si>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</si>
  <si>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</si>
  <si>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</si>
  <si>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</si>
  <si>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</si>
  <si>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</si>
  <si>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</si>
  <si>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</si>
  <si>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</si>
  <si>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</si>
  <si>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</si>
  <si>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</si>
  <si>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</si>
  <si>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</si>
  <si>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</si>
  <si>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</si>
  <si>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</si>
  <si>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</si>
  <si>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</si>
  <si>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</si>
  <si>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</si>
  <si>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</si>
  <si>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</si>
  <si>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</si>
  <si>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</si>
  <si>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</si>
  <si>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</si>
  <si>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</si>
  <si>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</si>
  <si>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</si>
  <si>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</si>
  <si>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</si>
  <si>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</si>
  <si>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</si>
  <si>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</si>
  <si>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</si>
  <si>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</si>
  <si>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</si>
  <si>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</si>
  <si>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</si>
  <si>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</si>
  <si>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</si>
  <si>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</si>
  <si>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</si>
  <si>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</si>
  <si>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</si>
  <si>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</si>
  <si>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</si>
  <si>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</si>
  <si>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</si>
  <si>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</si>
  <si>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</si>
  <si>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</si>
  <si>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</si>
  <si>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</si>
  <si>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</si>
  <si>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</si>
  <si>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</si>
  <si>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</si>
  <si>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</si>
  <si>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</si>
  <si>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</si>
  <si>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</si>
  <si>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</si>
  <si>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</si>
  <si>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</si>
  <si>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</si>
  <si>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</si>
  <si>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</si>
  <si>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</si>
  <si>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</si>
  <si>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</si>
  <si>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</si>
  <si>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</si>
  <si>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</si>
  <si>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</si>
  <si>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</si>
  <si>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</si>
  <si>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</si>
  <si>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</si>
  <si>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</si>
  <si>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</si>
  <si>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</si>
  <si>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</si>
  <si>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</si>
  <si>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</si>
  <si>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</si>
  <si>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</si>
  <si>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</si>
  <si>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</si>
  <si>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</si>
  <si>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</si>
  <si>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</si>
  <si>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</si>
  <si>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</si>
  <si>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</si>
  <si>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</si>
  <si>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</si>
  <si>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</si>
  <si>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</si>
  <si>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</si>
  <si>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</si>
  <si>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</si>
  <si>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</si>
  <si>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</si>
  <si>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</si>
  <si>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</si>
  <si>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</si>
  <si>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</si>
  <si>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</si>
  <si>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</si>
  <si>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</si>
  <si>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</si>
  <si>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</si>
  <si>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</si>
  <si>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</si>
  <si>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</si>
  <si>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</si>
  <si>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</si>
  <si>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</si>
  <si>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</si>
  <si>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</si>
  <si>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</si>
  <si>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</si>
  <si>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</si>
  <si>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</si>
  <si>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</si>
  <si>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</si>
  <si>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</si>
  <si>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</si>
  <si>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</si>
  <si>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</si>
  <si>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</si>
  <si>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</si>
  <si>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</si>
  <si>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</si>
  <si>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</si>
  <si>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</si>
  <si>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</si>
  <si>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</si>
  <si>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</si>
  <si>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</si>
  <si>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</si>
  <si>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</si>
  <si>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</si>
  <si>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</si>
  <si>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</si>
  <si>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</si>
  <si>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</si>
  <si>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</si>
  <si>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</si>
  <si>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</si>
  <si>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</si>
  <si>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</si>
  <si>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</si>
  <si>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</si>
  <si>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</si>
  <si>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</si>
  <si>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</si>
  <si>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</si>
  <si>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</si>
  <si>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</si>
  <si>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</si>
  <si>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</si>
  <si>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</si>
  <si>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</si>
  <si>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</si>
  <si>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</si>
  <si>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</si>
  <si>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</si>
  <si>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</si>
  <si>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</si>
  <si>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</si>
  <si>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</si>
  <si>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</si>
  <si>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</si>
  <si>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</si>
  <si>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</si>
  <si>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</si>
  <si>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</si>
  <si>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</si>
  <si>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</si>
  <si>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</si>
  <si>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</si>
  <si>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</si>
  <si>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</si>
  <si>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</si>
  <si>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</si>
  <si>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</si>
  <si>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</si>
  <si>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</si>
  <si>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</si>
  <si>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</si>
  <si>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</si>
  <si>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</si>
  <si>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</si>
  <si>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</si>
  <si>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</si>
  <si>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</si>
  <si>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</si>
  <si>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</si>
  <si>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</si>
  <si>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</si>
  <si>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</si>
  <si>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</si>
  <si>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</si>
  <si>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</si>
  <si>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</si>
  <si>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</si>
  <si>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</si>
  <si>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</si>
  <si>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</si>
  <si>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</si>
  <si>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</si>
  <si>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</si>
  <si>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</si>
  <si>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</si>
  <si>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</si>
  <si>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</si>
  <si>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</si>
  <si>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</si>
  <si>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</si>
  <si>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</si>
  <si>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</si>
  <si>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</si>
  <si>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</si>
  <si>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</si>
  <si>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</si>
  <si>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</si>
  <si>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</si>
  <si>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</si>
  <si>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</si>
  <si>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</si>
  <si>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</si>
  <si>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</si>
  <si>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</si>
  <si>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</si>
  <si>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</si>
  <si>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</si>
  <si>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</si>
  <si>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</si>
  <si>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</si>
  <si>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</si>
  <si>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</si>
  <si>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</si>
  <si>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</si>
  <si>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</si>
  <si>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</si>
  <si>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</si>
  <si>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</si>
  <si>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</si>
  <si>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</si>
  <si>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</si>
  <si>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</si>
  <si>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</si>
  <si>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</si>
  <si>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</si>
  <si>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</si>
  <si>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</si>
  <si>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</si>
  <si>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</si>
  <si>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</si>
  <si>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</si>
  <si>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</si>
  <si>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</si>
  <si>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</si>
  <si>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</si>
  <si>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</si>
  <si>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</si>
  <si>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</si>
  <si>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</si>
  <si>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</si>
  <si>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</si>
  <si>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</si>
  <si>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</si>
  <si>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</si>
  <si>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</si>
  <si>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</si>
  <si>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</si>
  <si>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</si>
  <si>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</si>
  <si>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</si>
  <si>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</si>
  <si>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</si>
  <si>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</si>
  <si>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</si>
  <si>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</si>
  <si>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</si>
  <si>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</si>
  <si>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</si>
  <si>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</si>
  <si>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</si>
  <si>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</si>
  <si>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</si>
  <si>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</si>
  <si>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</si>
  <si>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</si>
  <si>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</si>
  <si>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</si>
  <si>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</si>
  <si>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</si>
  <si>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</si>
  <si>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</si>
  <si>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</si>
  <si>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</si>
  <si>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</si>
  <si>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</si>
  <si>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</si>
  <si>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</si>
  <si>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</si>
  <si>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</si>
  <si>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</si>
  <si>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</si>
  <si>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</si>
  <si>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</si>
  <si>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</si>
  <si>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</si>
  <si>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</si>
  <si>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</si>
  <si>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</si>
  <si>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</si>
  <si>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</si>
  <si>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</si>
  <si>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</si>
  <si>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</si>
  <si>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</si>
  <si>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</si>
  <si>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</si>
  <si>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</si>
  <si>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</si>
  <si>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</si>
  <si>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</si>
  <si>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</si>
  <si>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</si>
  <si>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</si>
  <si>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</si>
  <si>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</si>
  <si>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</si>
  <si>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</si>
  <si>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</si>
  <si>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</si>
  <si>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</si>
  <si>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</si>
  <si>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</si>
  <si>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</si>
  <si>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</si>
  <si>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</si>
  <si>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</si>
  <si>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</si>
  <si>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</si>
  <si>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</si>
  <si>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</si>
  <si>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</si>
  <si>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</si>
  <si>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</si>
  <si>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</si>
  <si>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</si>
  <si>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</si>
  <si>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</si>
  <si>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</si>
  <si>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</si>
  <si>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</si>
  <si>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</si>
  <si>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</si>
  <si>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</si>
  <si>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</si>
  <si>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</si>
  <si>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</si>
  <si>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</si>
  <si>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</si>
  <si>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</si>
  <si>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</si>
  <si>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</si>
  <si>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</si>
  <si>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</si>
  <si>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</si>
  <si>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</si>
  <si>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</si>
  <si>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</si>
  <si>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</si>
  <si>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</si>
  <si>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</si>
  <si>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</si>
  <si>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</si>
  <si>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</si>
  <si>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</si>
  <si>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</si>
  <si>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</si>
  <si>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</si>
  <si>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</si>
  <si>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</si>
  <si>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</si>
  <si>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</si>
  <si>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</si>
  <si>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</si>
  <si>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</si>
  <si>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</si>
  <si>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</si>
  <si>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</si>
  <si>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</si>
  <si>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</si>
  <si>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</si>
  <si>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</si>
  <si>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</si>
  <si>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</si>
  <si>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</si>
  <si>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</si>
  <si>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</si>
  <si>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</si>
  <si>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</si>
  <si>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</si>
  <si>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</si>
  <si>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</si>
  <si>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</si>
  <si>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</si>
  <si>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</si>
  <si>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</si>
  <si>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</si>
  <si>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</si>
  <si>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</si>
  <si>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</si>
  <si>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</si>
  <si>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</si>
  <si>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</si>
  <si>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</si>
  <si>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</si>
  <si>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</si>
  <si>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</si>
  <si>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</si>
  <si>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</si>
  <si>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</si>
  <si>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</si>
  <si>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</si>
  <si>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</si>
  <si>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</si>
  <si>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</si>
  <si>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</si>
  <si>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</si>
  <si>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</si>
  <si>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</si>
  <si>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</si>
  <si>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</si>
  <si>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</si>
  <si>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</si>
  <si>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</si>
  <si>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</si>
  <si>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</si>
  <si>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</si>
  <si>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</si>
  <si>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</si>
  <si>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</si>
  <si>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</si>
  <si>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</si>
  <si>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</si>
  <si>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</si>
  <si>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</si>
  <si>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</si>
  <si>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</si>
  <si>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</si>
  <si>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</si>
  <si>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</si>
  <si>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</si>
  <si>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</si>
  <si>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</si>
  <si>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</si>
  <si>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</si>
  <si>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</si>
  <si>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</si>
  <si>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</si>
  <si>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</si>
  <si>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</si>
  <si>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</si>
  <si>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</si>
  <si>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</si>
  <si>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</si>
  <si>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</si>
  <si>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</si>
  <si>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</si>
  <si>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</si>
  <si>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</si>
  <si>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</si>
  <si>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</si>
  <si>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</si>
  <si>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</si>
  <si>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</si>
  <si>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</si>
  <si>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</si>
  <si>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</si>
  <si>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</si>
  <si>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</si>
  <si>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</si>
  <si>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</si>
  <si>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</si>
  <si>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</si>
  <si>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</si>
  <si>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</si>
  <si>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</si>
  <si>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</si>
  <si>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</si>
  <si>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</si>
  <si>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</si>
  <si>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</si>
  <si>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</si>
  <si>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</si>
  <si>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</si>
  <si>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</si>
  <si>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</si>
  <si>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</si>
  <si>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</si>
  <si>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</si>
  <si>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</si>
  <si>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</si>
  <si>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</si>
  <si>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</si>
  <si>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</si>
  <si>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</si>
  <si>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</si>
  <si>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</si>
  <si>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</si>
  <si>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</si>
  <si>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</si>
  <si>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</si>
  <si>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</si>
  <si>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</si>
  <si>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</si>
  <si>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</si>
  <si>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</si>
  <si>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</si>
  <si>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</si>
  <si>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</si>
  <si>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</si>
  <si>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</si>
  <si>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</si>
  <si>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</si>
  <si>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</si>
  <si>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</si>
  <si>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</si>
  <si>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</si>
  <si>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</si>
  <si>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</si>
  <si>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</si>
  <si>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</si>
  <si>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</si>
  <si>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</si>
  <si>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</si>
  <si>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</si>
  <si>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</si>
  <si>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</si>
  <si>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</si>
  <si>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</si>
  <si>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</si>
  <si>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</si>
  <si>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</si>
  <si>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</si>
  <si>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</si>
  <si>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</si>
  <si>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</si>
  <si>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</si>
  <si>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</si>
  <si>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</si>
  <si>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</si>
  <si>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</si>
  <si>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</si>
  <si>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</si>
  <si>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</si>
  <si>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</si>
  <si>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</si>
  <si>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</si>
  <si>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</si>
  <si>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</si>
  <si>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</si>
  <si>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</si>
  <si>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</si>
  <si>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</si>
  <si>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</si>
  <si>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</si>
  <si>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</si>
  <si>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</si>
  <si>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</si>
  <si>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</si>
  <si>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</si>
  <si>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</si>
  <si>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</si>
  <si>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</si>
  <si>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</si>
  <si>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</si>
  <si>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</si>
  <si>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</si>
  <si>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</si>
  <si>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</si>
  <si>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</si>
  <si>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</si>
  <si>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</si>
  <si>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</si>
  <si>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</si>
  <si>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</si>
  <si>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</si>
  <si>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</si>
  <si>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</si>
  <si>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</si>
  <si>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</si>
  <si>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</si>
  <si>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</si>
  <si>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</si>
  <si>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</si>
  <si>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</si>
  <si>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</si>
  <si>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</si>
  <si>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</si>
  <si>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</si>
  <si>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</si>
  <si>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</si>
  <si>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</si>
  <si>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</si>
  <si>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</si>
  <si>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</si>
  <si>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</si>
  <si>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</si>
  <si>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</si>
  <si>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</si>
  <si>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</si>
  <si>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</si>
  <si>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</si>
  <si>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</si>
  <si>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</si>
  <si>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</si>
  <si>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</si>
  <si>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</si>
  <si>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</si>
  <si>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</si>
  <si>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</si>
  <si>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</si>
  <si>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</si>
  <si>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</si>
  <si>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</si>
  <si>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</si>
  <si>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</si>
  <si>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</si>
  <si>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</si>
  <si>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</si>
  <si>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</si>
  <si>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</si>
  <si>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</si>
  <si>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</si>
  <si>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</si>
  <si>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</si>
  <si>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</si>
  <si>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</si>
  <si>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</si>
  <si>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</si>
  <si>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</si>
  <si>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</si>
  <si>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</si>
  <si>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</si>
  <si>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</si>
  <si>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</si>
  <si>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</si>
  <si>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</si>
  <si>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</si>
  <si>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</si>
  <si>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</si>
  <si>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</si>
  <si>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</si>
  <si>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</si>
  <si>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</si>
  <si>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</si>
  <si>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</si>
  <si>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</si>
  <si>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</si>
  <si>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</si>
  <si>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</si>
  <si>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</si>
  <si>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</si>
  <si>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</si>
  <si>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</si>
  <si>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</si>
  <si>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</si>
  <si>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</si>
  <si>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</si>
  <si>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</si>
  <si>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</si>
  <si>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</si>
  <si>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</si>
  <si>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</si>
  <si>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</si>
  <si>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</si>
  <si>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</si>
  <si>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</si>
  <si>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</si>
  <si>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</si>
  <si>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</si>
  <si>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</si>
  <si>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</si>
  <si>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</si>
  <si>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</si>
  <si>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</si>
  <si>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</si>
  <si>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</si>
  <si>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</si>
  <si>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</si>
  <si>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</si>
  <si>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</si>
  <si>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</si>
  <si>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</si>
  <si>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</si>
  <si>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</si>
  <si>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</si>
  <si>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</si>
  <si>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</si>
  <si>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</si>
  <si>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</si>
  <si>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</si>
  <si>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</si>
  <si>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</si>
  <si>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</si>
  <si>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</si>
  <si>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</si>
  <si>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</si>
  <si>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</si>
  <si>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</si>
  <si>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</si>
  <si>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</si>
  <si>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</si>
  <si>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</si>
  <si>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</si>
  <si>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</si>
  <si>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</si>
  <si>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</si>
  <si>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</si>
  <si>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</si>
  <si>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</si>
  <si>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</si>
  <si>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</si>
  <si>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</si>
  <si>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</si>
  <si>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</si>
  <si>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</si>
  <si>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</si>
  <si>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</si>
  <si>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</si>
  <si>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</si>
  <si>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</si>
  <si>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</si>
  <si>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</si>
  <si>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</si>
  <si>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</si>
  <si>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</si>
  <si>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</si>
  <si>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</si>
  <si>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</si>
  <si>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</si>
  <si>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</si>
  <si>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</si>
  <si>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</si>
  <si>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</si>
  <si>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</si>
  <si>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</si>
  <si>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</si>
  <si>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</si>
  <si>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</si>
  <si>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</si>
  <si>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</si>
  <si>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</si>
  <si>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</si>
  <si>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</si>
  <si>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</si>
  <si>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</si>
  <si>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</si>
  <si>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</si>
  <si>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</si>
  <si>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</si>
  <si>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</si>
  <si>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</si>
  <si>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</si>
  <si>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</si>
  <si>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</si>
  <si>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</si>
  <si>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</si>
  <si>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</si>
  <si>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</si>
  <si>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</si>
  <si>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</si>
  <si>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</si>
  <si>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</si>
  <si>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</si>
  <si>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</si>
  <si>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</si>
  <si>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</si>
  <si>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</si>
  <si>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</si>
  <si>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</si>
  <si>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</si>
  <si>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</si>
  <si>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</si>
  <si>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</si>
  <si>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</si>
  <si>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</si>
  <si>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</si>
  <si>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</si>
  <si>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</si>
  <si>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</si>
  <si>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</si>
  <si>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</si>
  <si>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</si>
  <si>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</si>
  <si>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</si>
  <si>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</si>
  <si>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</si>
  <si>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</si>
  <si>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</si>
  <si>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</si>
  <si>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</si>
  <si>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</si>
  <si>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</si>
  <si>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</si>
  <si>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</si>
  <si>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</si>
  <si>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</si>
  <si>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</si>
  <si>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</si>
  <si>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</si>
  <si>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</si>
  <si>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</si>
  <si>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</si>
  <si>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</si>
  <si>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</si>
  <si>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</si>
  <si>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</si>
  <si>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</si>
  <si>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</si>
  <si>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</si>
  <si>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</si>
  <si>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</si>
  <si>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</si>
  <si>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</si>
  <si>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</si>
  <si>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</si>
  <si>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</si>
  <si>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</si>
  <si>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</si>
  <si>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</si>
  <si>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</si>
  <si>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</si>
  <si>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</si>
  <si>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</si>
  <si>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</si>
  <si>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</si>
  <si>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</si>
  <si>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</si>
  <si>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</si>
  <si>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</si>
  <si>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</si>
  <si>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</si>
  <si>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</si>
  <si>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</si>
  <si>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</si>
  <si>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</si>
  <si>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</si>
  <si>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</si>
  <si>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</si>
  <si>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</si>
  <si>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</si>
  <si>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</si>
  <si>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</si>
  <si>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</si>
  <si>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</si>
  <si>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</si>
  <si>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</si>
  <si>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</si>
  <si>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</si>
  <si>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</si>
  <si>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</si>
  <si>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</si>
  <si>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</si>
  <si>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</si>
  <si>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</si>
  <si>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</si>
  <si>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</si>
  <si>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</si>
  <si>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</si>
  <si>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</si>
  <si>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</si>
  <si>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</si>
  <si>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</si>
  <si>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</si>
  <si>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</si>
  <si>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</si>
  <si>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</si>
  <si>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</si>
  <si>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</si>
  <si>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</si>
  <si>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</si>
  <si>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</si>
  <si>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</si>
  <si>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</si>
  <si>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</si>
  <si>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</si>
  <si>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</si>
  <si>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</si>
  <si>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</si>
  <si>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</si>
  <si>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</si>
  <si>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</si>
  <si>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</si>
  <si>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</si>
  <si>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</si>
  <si>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</si>
  <si>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</si>
  <si>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</si>
  <si>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</si>
  <si>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</si>
  <si>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</si>
  <si>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</si>
  <si>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</si>
  <si>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</si>
  <si>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</si>
  <si>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</si>
  <si>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</si>
  <si>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</si>
  <si>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</si>
  <si>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</si>
  <si>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</si>
  <si>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</si>
  <si>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</si>
  <si>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</si>
  <si>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</si>
  <si>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</si>
  <si>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</si>
  <si>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</si>
  <si>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</si>
  <si>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</si>
  <si>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</si>
  <si>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</si>
  <si>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</si>
  <si>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</si>
  <si>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</si>
  <si>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</si>
  <si>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</si>
  <si>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</si>
  <si>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</si>
  <si>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</si>
  <si>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</si>
  <si>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</si>
  <si>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</si>
  <si>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</si>
  <si>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</si>
  <si>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</si>
  <si>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</si>
  <si>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</si>
  <si>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</si>
  <si>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</si>
  <si>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</si>
  <si>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</si>
  <si>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</si>
  <si>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</si>
  <si>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</si>
  <si>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</si>
  <si>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</si>
  <si>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</si>
  <si>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</si>
  <si>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</si>
  <si>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</si>
  <si>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</si>
  <si>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</si>
  <si>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</si>
  <si>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</si>
  <si>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</si>
  <si>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</si>
  <si>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</si>
  <si>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</si>
  <si>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</si>
  <si>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</si>
  <si>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</si>
  <si>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</si>
  <si>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</si>
  <si>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</si>
  <si>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</si>
  <si>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</si>
  <si>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</si>
  <si>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</si>
  <si>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</si>
  <si>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</si>
  <si>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</si>
  <si>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</si>
  <si>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</si>
  <si>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</si>
  <si>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</si>
  <si>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</si>
  <si>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</si>
  <si>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</si>
  <si>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</si>
  <si>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</si>
  <si>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</si>
  <si>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</si>
  <si>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</si>
  <si>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</si>
  <si>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</si>
  <si>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</si>
  <si>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</si>
  <si>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</si>
  <si>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</si>
  <si>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</si>
  <si>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</si>
  <si>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</si>
  <si>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</si>
  <si>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</si>
  <si>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</si>
  <si>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</si>
  <si>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</si>
  <si>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</si>
  <si>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</si>
  <si>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</si>
  <si>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</si>
  <si>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</si>
  <si>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</si>
  <si>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</si>
  <si>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</si>
  <si>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</si>
  <si>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</si>
  <si>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</si>
  <si>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</si>
  <si>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</si>
  <si>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</si>
  <si>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</si>
  <si>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</si>
  <si>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</si>
  <si>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</si>
  <si>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</si>
  <si>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</si>
  <si>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</si>
  <si>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</si>
  <si>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</si>
  <si>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</si>
  <si>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</si>
  <si>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</si>
  <si>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</si>
  <si>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</si>
  <si>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</si>
  <si>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</si>
  <si>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</si>
  <si>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</si>
  <si>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</si>
  <si>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</si>
  <si>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</si>
  <si>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</si>
  <si>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</si>
  <si>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</si>
  <si>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</si>
  <si>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</si>
  <si>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</si>
  <si>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</si>
  <si>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</si>
  <si>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</si>
  <si>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</si>
  <si>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</si>
  <si>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</si>
  <si>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</si>
  <si>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</si>
  <si>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</si>
  <si>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</si>
  <si>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</si>
  <si>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</si>
  <si>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</si>
  <si>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</si>
  <si>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</si>
  <si>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</si>
  <si>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</si>
  <si>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</si>
  <si>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</si>
  <si>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</si>
  <si>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</si>
  <si>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</si>
  <si>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</si>
  <si>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</si>
  <si>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</si>
  <si>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</si>
  <si>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</si>
  <si>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</si>
  <si>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</si>
  <si>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</si>
  <si>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</si>
  <si>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</si>
  <si>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</si>
  <si>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</si>
  <si>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</si>
  <si>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</si>
  <si>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</si>
  <si>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</si>
  <si>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</si>
  <si>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</si>
  <si>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</si>
  <si>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</si>
  <si>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</si>
  <si>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</si>
  <si>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</si>
  <si>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</si>
  <si>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</si>
  <si>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</si>
  <si>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</si>
  <si>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</si>
  <si>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</si>
  <si>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</si>
  <si>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</si>
  <si>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</si>
  <si>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</si>
  <si>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</si>
  <si>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</si>
  <si>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</si>
  <si>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</si>
  <si>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</si>
  <si>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</si>
  <si>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</si>
  <si>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</si>
  <si>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</si>
  <si>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</si>
  <si>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</si>
  <si>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</si>
  <si>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</si>
  <si>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</si>
  <si>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</si>
  <si>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</si>
  <si>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</si>
  <si>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</si>
  <si>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</si>
  <si>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</si>
  <si>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</si>
  <si>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</si>
  <si>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</si>
  <si>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</si>
  <si>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</si>
  <si>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</si>
  <si>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</si>
  <si>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</si>
  <si>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</si>
  <si>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</si>
  <si>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</si>
  <si>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</si>
  <si>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</si>
  <si>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</si>
  <si>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</si>
  <si>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</si>
  <si>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</si>
  <si>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</si>
  <si>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</si>
  <si>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</si>
  <si>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</si>
  <si>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</si>
  <si>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</si>
  <si>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</si>
  <si>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</si>
  <si>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</si>
  <si>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</si>
  <si>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</si>
  <si>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</si>
  <si>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</si>
  <si>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</si>
  <si>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</si>
  <si>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</si>
  <si>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</si>
  <si>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</si>
  <si>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</si>
  <si>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</si>
  <si>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</si>
  <si>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</si>
  <si>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</si>
  <si>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</si>
  <si>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</si>
  <si>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</si>
  <si>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</si>
  <si>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</si>
  <si>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</si>
  <si>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</si>
  <si>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</si>
  <si>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</si>
  <si>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</si>
  <si>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</si>
  <si>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</si>
  <si>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</si>
  <si>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</si>
  <si>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</si>
  <si>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</si>
  <si>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</si>
  <si>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</si>
  <si>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</si>
  <si>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</si>
  <si>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</si>
  <si>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</si>
  <si>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</si>
  <si>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</si>
  <si>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</si>
  <si>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</si>
  <si>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</si>
  <si>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</si>
  <si>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</si>
  <si>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</si>
  <si>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</si>
  <si>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</si>
  <si>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</si>
  <si>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</si>
  <si>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</si>
  <si>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</si>
  <si>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</si>
  <si>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</si>
  <si>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</si>
  <si>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</si>
  <si>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</si>
  <si>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</si>
  <si>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</si>
  <si>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</si>
  <si>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</si>
  <si>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</si>
  <si>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</si>
  <si>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</si>
  <si>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</si>
  <si>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</si>
  <si>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</si>
  <si>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</si>
  <si>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</si>
  <si>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</si>
  <si>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</si>
  <si>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</si>
  <si>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</si>
  <si>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</si>
  <si>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</si>
  <si>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</si>
  <si>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</si>
  <si>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</si>
  <si>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</si>
  <si>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</si>
  <si>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</si>
  <si>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</si>
  <si>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</si>
  <si>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</si>
  <si>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</si>
  <si>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</si>
  <si>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</si>
  <si>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</si>
  <si>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</si>
  <si>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</si>
  <si>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</si>
  <si>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</si>
  <si>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</si>
  <si>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</si>
  <si>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</si>
  <si>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</si>
  <si>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</si>
  <si>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</si>
  <si>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</si>
  <si>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</si>
  <si>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</si>
  <si>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</si>
  <si>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</si>
  <si>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</si>
  <si>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</si>
  <si>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</si>
  <si>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</si>
  <si>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</si>
  <si>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</si>
  <si>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</si>
  <si>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</si>
  <si>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</si>
  <si>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</si>
  <si>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</si>
  <si>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</si>
  <si>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</si>
  <si>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</si>
  <si>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</si>
  <si>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</si>
  <si>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</si>
  <si>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</si>
  <si>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</si>
  <si>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</si>
  <si>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</si>
  <si>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</si>
  <si>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</si>
  <si>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</si>
  <si>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</si>
  <si>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</si>
  <si>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</si>
  <si>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</si>
  <si>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</si>
  <si>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</si>
  <si>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</si>
  <si>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</si>
  <si>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</si>
  <si>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</si>
  <si>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</si>
  <si>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</si>
  <si>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</si>
  <si>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</si>
  <si>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</si>
  <si>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</si>
  <si>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</si>
  <si>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</si>
  <si>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</si>
  <si>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</si>
  <si>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</si>
  <si>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</si>
  <si>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</si>
  <si>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</si>
  <si>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</si>
  <si>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</si>
  <si>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</si>
  <si>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</si>
  <si>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</si>
  <si>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</si>
  <si>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</si>
  <si>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</si>
  <si>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</si>
  <si>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</si>
  <si>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</si>
  <si>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</si>
  <si>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</si>
  <si>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</si>
  <si>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</si>
  <si>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</si>
  <si>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</si>
  <si>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</si>
  <si>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</si>
  <si>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</si>
  <si>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</si>
  <si>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</si>
  <si>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</si>
  <si>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</si>
  <si>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</si>
  <si>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</si>
  <si>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</si>
  <si>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</si>
  <si>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</si>
  <si>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</si>
  <si>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</si>
  <si>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</si>
  <si>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</si>
  <si>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</si>
  <si>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</si>
  <si>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</si>
  <si>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</si>
  <si>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</si>
  <si>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</si>
  <si>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</si>
  <si>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</si>
  <si>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</si>
  <si>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</si>
  <si>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</si>
  <si>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</si>
  <si>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</si>
  <si>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</si>
  <si>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</si>
  <si>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</si>
  <si>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</si>
  <si>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</si>
  <si>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</si>
  <si>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</si>
  <si>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</si>
  <si>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</si>
  <si>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</si>
  <si>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</si>
  <si>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</si>
  <si>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</si>
  <si>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</si>
  <si>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</si>
  <si>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</si>
  <si>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</si>
  <si>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</si>
  <si>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</si>
  <si>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</si>
  <si>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</si>
  <si>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</si>
  <si>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</si>
  <si>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</si>
  <si>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</si>
  <si>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</si>
  <si>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</si>
  <si>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</si>
  <si>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</si>
  <si>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</si>
  <si>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</si>
  <si>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</si>
  <si>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</si>
  <si>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</si>
  <si>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</si>
  <si>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</si>
  <si>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</si>
  <si>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</si>
  <si>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</si>
  <si>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</si>
  <si>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</si>
  <si>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</si>
  <si>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</si>
  <si>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</si>
  <si>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</si>
  <si>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</si>
  <si>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</si>
  <si>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</si>
  <si>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</si>
  <si>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</si>
  <si>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</si>
  <si>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</si>
  <si>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</si>
  <si>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</si>
  <si>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</si>
  <si>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</si>
  <si>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</si>
  <si>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</si>
  <si>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</si>
  <si>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</si>
  <si>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</si>
  <si>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</si>
  <si>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</si>
  <si>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</si>
  <si>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</si>
  <si>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</si>
  <si>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</si>
  <si>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</si>
  <si>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</si>
  <si>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</si>
  <si>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</si>
  <si>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</si>
  <si>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</si>
  <si>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</si>
  <si>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</si>
  <si>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</si>
  <si>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</si>
  <si>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</si>
  <si>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</si>
  <si>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</si>
  <si>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</si>
  <si>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</si>
  <si>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</si>
  <si>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</si>
  <si>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</si>
  <si>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</si>
  <si>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</si>
  <si>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</si>
  <si>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</si>
  <si>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</si>
  <si>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</si>
  <si>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</si>
  <si>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</si>
  <si>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</si>
  <si>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</si>
  <si>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</si>
  <si>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</si>
  <si>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</si>
  <si>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</si>
  <si>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</si>
  <si>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</si>
  <si>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</si>
  <si>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</si>
  <si>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</si>
  <si>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</si>
  <si>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</si>
  <si>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</si>
  <si>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</si>
  <si>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</si>
  <si>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</si>
  <si>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</si>
  <si>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</si>
  <si>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</si>
  <si>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</si>
  <si>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</si>
  <si>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</si>
  <si>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</si>
  <si>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</si>
  <si>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</si>
  <si>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</si>
  <si>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</si>
  <si>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</si>
  <si>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</si>
  <si>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</si>
  <si>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</si>
  <si>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</si>
  <si>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</si>
  <si>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</si>
  <si>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</si>
  <si>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</si>
  <si>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</si>
  <si>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</si>
  <si>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</si>
  <si>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</si>
  <si>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</si>
  <si>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</si>
  <si>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</si>
  <si>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</si>
  <si>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</si>
  <si>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</si>
  <si>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</si>
  <si>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</si>
  <si>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</si>
  <si>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</si>
  <si>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</si>
  <si>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</si>
  <si>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</si>
  <si>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</si>
  <si>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</si>
  <si>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</si>
  <si>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</si>
  <si>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</si>
  <si>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</si>
  <si>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</si>
  <si>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</si>
  <si>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</si>
  <si>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</si>
  <si>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</si>
  <si>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</si>
  <si>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</si>
  <si>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</si>
  <si>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</si>
  <si>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</si>
  <si>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</si>
  <si>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</si>
  <si>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</si>
  <si>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</si>
  <si>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</si>
  <si>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</si>
  <si>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</si>
  <si>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</si>
  <si>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</si>
  <si>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</si>
  <si>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</si>
  <si>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</si>
  <si>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</si>
  <si>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</si>
  <si>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</si>
  <si>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</si>
  <si>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</si>
  <si>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</si>
  <si>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</si>
  <si>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</si>
  <si>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</si>
  <si>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</si>
  <si>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</si>
  <si>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</si>
  <si>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</si>
  <si>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</si>
  <si>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</si>
  <si>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</si>
  <si>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</si>
  <si>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</si>
  <si>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</si>
  <si>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</si>
  <si>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</si>
  <si>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</si>
  <si>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</si>
  <si>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</si>
  <si>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</si>
  <si>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</si>
  <si>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</si>
  <si>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</si>
  <si>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</si>
  <si>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</si>
  <si>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</si>
  <si>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</si>
  <si>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</si>
  <si>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</si>
  <si>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</si>
  <si>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</si>
  <si>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</si>
  <si>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</si>
  <si>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</si>
  <si>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</si>
  <si>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</si>
  <si>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</si>
  <si>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</si>
  <si>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</si>
  <si>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</si>
  <si>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</si>
  <si>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</si>
  <si>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</si>
  <si>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</si>
  <si>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</si>
  <si>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</si>
  <si>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</si>
  <si>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</si>
  <si>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</si>
  <si>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</si>
  <si>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</si>
  <si>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</si>
  <si>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</si>
  <si>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</si>
  <si>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</si>
  <si>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</si>
  <si>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</si>
  <si>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</si>
  <si>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</si>
  <si>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</si>
  <si>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</si>
  <si>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</si>
  <si>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</si>
  <si>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</si>
  <si>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</si>
  <si>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</si>
  <si>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</si>
  <si>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</si>
  <si>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</si>
  <si>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</si>
  <si>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</si>
  <si>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</si>
  <si>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</si>
  <si>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</si>
  <si>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</si>
  <si>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</si>
  <si>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</si>
  <si>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</si>
  <si>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</si>
  <si>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</si>
  <si>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</si>
  <si>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</si>
  <si>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</si>
  <si>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</si>
  <si>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</si>
  <si>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</si>
  <si>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</si>
  <si>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</si>
  <si>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</si>
  <si>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</si>
  <si>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</si>
  <si>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</si>
  <si>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</si>
  <si>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</si>
  <si>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</si>
  <si>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</si>
  <si>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</si>
  <si>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</si>
  <si>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</si>
  <si>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</si>
  <si>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</si>
  <si>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</si>
  <si>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</si>
  <si>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</si>
  <si>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</si>
  <si>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</si>
  <si>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</si>
  <si>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</si>
  <si>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</si>
  <si>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</si>
  <si>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</si>
  <si>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</si>
  <si>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</si>
  <si>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</si>
  <si>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</si>
  <si>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</si>
  <si>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</si>
  <si>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</si>
  <si>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</si>
  <si>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</si>
  <si>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</si>
  <si>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</si>
  <si>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</si>
  <si>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</si>
  <si>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</si>
  <si>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</si>
  <si>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</si>
  <si>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</si>
  <si>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</si>
  <si>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</si>
  <si>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</si>
  <si>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</si>
  <si>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</si>
  <si>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</si>
  <si>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</si>
  <si>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</si>
  <si>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</si>
  <si>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</si>
  <si>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</si>
  <si>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</si>
  <si>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</si>
  <si>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</si>
  <si>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</si>
  <si>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</si>
  <si>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</si>
  <si>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</si>
  <si>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</si>
  <si>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</si>
  <si>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</si>
  <si>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</si>
  <si>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</si>
  <si>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</si>
  <si>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</si>
  <si>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</si>
  <si>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</si>
  <si>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</si>
  <si>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</si>
  <si>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</si>
  <si>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</si>
  <si>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</si>
  <si>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</si>
  <si>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</si>
  <si>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</si>
  <si>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</si>
  <si>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</si>
  <si>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</si>
  <si>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</si>
  <si>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</si>
  <si>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</si>
  <si>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</si>
  <si>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</si>
  <si>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</si>
  <si>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</si>
  <si>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</si>
  <si>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</si>
  <si>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</si>
  <si>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</si>
  <si>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</si>
  <si>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</si>
  <si>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</si>
  <si>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</si>
  <si>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</si>
  <si>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</si>
  <si>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</si>
  <si>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</si>
  <si>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</si>
  <si>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</si>
  <si>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</si>
  <si>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</si>
  <si>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</si>
  <si>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</si>
  <si>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</si>
  <si>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</si>
  <si>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</si>
  <si>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</si>
  <si>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</si>
  <si>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</si>
  <si>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</si>
  <si>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</si>
  <si>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</si>
  <si>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</si>
  <si>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</si>
  <si>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</si>
  <si>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</si>
  <si>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</si>
  <si>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</si>
  <si>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</si>
  <si>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</si>
  <si>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</si>
  <si>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</si>
  <si>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</si>
  <si>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</si>
  <si>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</si>
  <si>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</si>
  <si>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</si>
  <si>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</si>
  <si>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</si>
  <si>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</si>
  <si>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</si>
  <si>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</si>
  <si>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</si>
  <si>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</si>
  <si>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</si>
  <si>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</si>
  <si>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</si>
  <si>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</si>
  <si>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</si>
  <si>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</si>
  <si>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</si>
  <si>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</si>
  <si>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</si>
  <si>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</si>
  <si>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</si>
  <si>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</si>
  <si>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</si>
  <si>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</si>
  <si>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</si>
  <si>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</si>
  <si>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</si>
  <si>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</si>
  <si>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</si>
  <si>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</si>
  <si>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</si>
  <si>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</si>
  <si>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</si>
  <si>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</si>
  <si>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</si>
  <si>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</si>
  <si>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</si>
  <si>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</si>
  <si>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</si>
  <si>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</si>
  <si>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</si>
  <si>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</si>
  <si>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</si>
  <si>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</si>
  <si>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</si>
  <si>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</si>
  <si>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</si>
  <si>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</si>
  <si>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</si>
  <si>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</si>
  <si>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</si>
  <si>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</si>
  <si>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</si>
  <si>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</si>
  <si>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</si>
  <si>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</si>
  <si>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</si>
  <si>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</si>
  <si>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</si>
  <si>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</si>
  <si>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</si>
  <si>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</si>
  <si>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</si>
  <si>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</si>
  <si>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</si>
  <si>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</si>
  <si>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</si>
  <si>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</si>
  <si>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</si>
  <si>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</si>
  <si>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</si>
  <si>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</si>
  <si>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</si>
  <si>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</si>
  <si>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</si>
  <si>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</si>
  <si>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</si>
  <si>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</si>
  <si>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</si>
  <si>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</si>
  <si>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</si>
  <si>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</si>
  <si>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</si>
  <si>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</si>
  <si>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</si>
  <si>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</si>
  <si>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</si>
  <si>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</si>
  <si>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</si>
  <si>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</si>
  <si>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</si>
  <si>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</si>
  <si>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</si>
  <si>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</si>
  <si>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</si>
  <si>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</si>
  <si>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</si>
  <si>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</si>
  <si>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</si>
  <si>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</si>
  <si>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</si>
  <si>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</si>
  <si>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</si>
  <si>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</si>
  <si>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</si>
  <si>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</si>
  <si>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</si>
  <si>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</si>
  <si>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</si>
  <si>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</si>
  <si>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</si>
  <si>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</si>
  <si>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</si>
  <si>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</si>
  <si>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</si>
  <si>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</si>
  <si>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</si>
  <si>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</si>
  <si>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</si>
  <si>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</si>
  <si>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</si>
  <si>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</si>
  <si>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</si>
  <si>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</si>
  <si>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</si>
  <si>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</si>
  <si>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</si>
  <si>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</si>
  <si>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</si>
  <si>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</si>
  <si>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</si>
  <si>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</si>
  <si>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</si>
  <si>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</si>
  <si>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</si>
  <si>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</si>
  <si>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</si>
  <si>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</si>
  <si>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</si>
  <si>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</si>
  <si>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</si>
  <si>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</si>
  <si>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</si>
  <si>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</si>
  <si>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</si>
  <si>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</si>
  <si>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</si>
  <si>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</si>
  <si>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</si>
  <si>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</si>
  <si>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</si>
  <si>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</si>
  <si>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</si>
  <si>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</si>
  <si>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</si>
  <si>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</si>
  <si>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</si>
  <si>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</si>
  <si>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</si>
  <si>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</si>
  <si>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</si>
  <si>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</si>
  <si>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</si>
  <si>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</si>
  <si>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</si>
  <si>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</si>
  <si>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</si>
  <si>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</si>
  <si>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</si>
  <si>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</si>
  <si>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</si>
  <si>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</si>
  <si>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</si>
  <si>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</si>
  <si>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</si>
  <si>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</si>
  <si>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</si>
  <si>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</si>
  <si>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</si>
  <si>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</si>
  <si>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</si>
  <si>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</si>
  <si>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</si>
  <si>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</si>
  <si>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</si>
  <si>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</si>
  <si>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</si>
  <si>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</si>
  <si>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</si>
  <si>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</si>
  <si>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</si>
  <si>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</si>
  <si>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</si>
  <si>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</si>
  <si>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</si>
  <si>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</si>
  <si>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</si>
  <si>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</si>
  <si>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</si>
  <si>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</si>
  <si>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</si>
  <si>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</si>
  <si>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</si>
  <si>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</si>
  <si>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</si>
  <si>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</si>
  <si>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</si>
  <si>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</si>
  <si>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</si>
  <si>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</si>
  <si>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</si>
  <si>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</si>
  <si>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</si>
  <si>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</si>
  <si>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</si>
  <si>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</si>
  <si>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</si>
  <si>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</si>
  <si>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</si>
  <si>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</si>
  <si>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</si>
  <si>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</si>
  <si>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</si>
  <si>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</si>
  <si>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</si>
  <si>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</si>
  <si>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</si>
  <si>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</si>
  <si>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</si>
  <si>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</si>
  <si>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</si>
  <si>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</si>
  <si>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</si>
  <si>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</si>
  <si>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</si>
  <si>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</si>
  <si>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</si>
  <si>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</si>
  <si>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</si>
  <si>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</si>
  <si>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</si>
  <si>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</si>
  <si>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</si>
  <si>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</si>
  <si>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</si>
  <si>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</si>
  <si>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</si>
  <si>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</si>
  <si>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</si>
  <si>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</si>
  <si>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</si>
  <si>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</si>
  <si>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</si>
  <si>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</si>
  <si>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</si>
  <si>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</si>
  <si>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</si>
  <si>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</si>
  <si>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</si>
  <si>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</si>
  <si>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</si>
  <si>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</si>
  <si>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</si>
  <si>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</si>
  <si>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</si>
  <si>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</si>
  <si>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</si>
  <si>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</si>
  <si>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</si>
  <si>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</si>
  <si>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</si>
  <si>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</si>
  <si>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</si>
  <si>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</si>
  <si>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</si>
  <si>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</si>
  <si>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</si>
  <si>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</si>
  <si>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</si>
  <si>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</si>
  <si>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</si>
  <si>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</si>
  <si>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</si>
  <si>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</si>
  <si>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</si>
  <si>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</si>
  <si>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</si>
  <si>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</si>
  <si>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</si>
  <si>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</si>
  <si>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</si>
  <si>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</si>
  <si>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</si>
  <si>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</si>
  <si>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</si>
  <si>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</si>
  <si>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</si>
  <si>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</si>
  <si>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</si>
  <si>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</si>
  <si>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</si>
  <si>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</si>
  <si>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</si>
  <si>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</si>
  <si>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</si>
  <si>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</si>
  <si>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</si>
  <si>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</si>
  <si>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</si>
  <si>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</si>
  <si>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</si>
  <si>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</si>
  <si>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</si>
  <si>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</si>
  <si>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</si>
  <si>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</si>
  <si>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</si>
  <si>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</si>
  <si>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</si>
  <si>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</si>
  <si>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</si>
  <si>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</si>
  <si>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</si>
  <si>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</si>
  <si>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</si>
  <si>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</si>
  <si>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</si>
  <si>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</si>
  <si>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</si>
  <si>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</si>
  <si>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</si>
  <si>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</si>
  <si>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</si>
  <si>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</si>
  <si>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</si>
  <si>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</si>
  <si>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</si>
  <si>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</si>
  <si>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</si>
  <si>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</si>
  <si>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</si>
  <si>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</si>
  <si>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</si>
  <si>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</si>
  <si>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</si>
  <si>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</si>
  <si>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</si>
  <si>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</si>
  <si>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</si>
  <si>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</si>
  <si>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</si>
  <si>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</si>
  <si>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</si>
  <si>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</si>
  <si>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</si>
  <si>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</si>
  <si>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</si>
  <si>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</si>
  <si>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</si>
  <si>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</si>
  <si>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</si>
  <si>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</si>
  <si>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</si>
  <si>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</si>
  <si>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</si>
  <si>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</si>
  <si>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</si>
  <si>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</si>
  <si>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</si>
  <si>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</si>
  <si>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</si>
  <si>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</si>
  <si>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</si>
  <si>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</si>
  <si>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</si>
  <si>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</si>
  <si>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</si>
  <si>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</si>
  <si>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</si>
  <si>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</si>
  <si>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</si>
  <si>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</si>
  <si>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</si>
  <si>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</si>
  <si>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</si>
  <si>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</si>
  <si>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</si>
  <si>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</si>
  <si>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</si>
  <si>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</si>
  <si>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</si>
  <si>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</si>
  <si>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</si>
  <si>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</si>
  <si>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</si>
  <si>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</si>
  <si>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</si>
  <si>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</si>
  <si>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</si>
  <si>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</si>
  <si>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</si>
  <si>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</si>
  <si>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</si>
  <si>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</si>
  <si>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</si>
  <si>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</si>
  <si>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</si>
  <si>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</si>
  <si>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</si>
  <si>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</si>
  <si>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</si>
  <si>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</si>
  <si>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</si>
  <si>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</si>
  <si>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</si>
  <si>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</si>
  <si>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</si>
  <si>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</si>
  <si>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</si>
  <si>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</si>
  <si>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</si>
  <si>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</si>
  <si>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</si>
  <si>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</si>
  <si>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</si>
  <si>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</si>
  <si>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</si>
  <si>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</si>
  <si>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</si>
  <si>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</si>
  <si>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</si>
  <si>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</si>
  <si>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</si>
  <si>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</si>
  <si>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</si>
  <si>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</si>
  <si>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</si>
  <si>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</si>
  <si>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</si>
  <si>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</si>
  <si>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</si>
  <si>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</si>
  <si>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</si>
  <si>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</si>
  <si>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</si>
  <si>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</si>
  <si>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</si>
  <si>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</si>
  <si>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</si>
  <si>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</si>
  <si>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</si>
  <si>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</si>
  <si>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</si>
  <si>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</si>
  <si>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</si>
  <si>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</si>
  <si>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</si>
  <si>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</si>
  <si>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</si>
  <si>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</si>
  <si>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</si>
  <si>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</si>
  <si>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</si>
  <si>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</si>
  <si>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</si>
  <si>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</si>
  <si>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</si>
  <si>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</si>
  <si>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</si>
  <si>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</si>
  <si>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</si>
  <si>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</si>
  <si>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</si>
  <si>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</si>
  <si>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</si>
  <si>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</si>
  <si>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</si>
  <si>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</si>
  <si>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</si>
  <si>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</si>
  <si>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</si>
  <si>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</si>
  <si>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</si>
  <si>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</si>
  <si>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</si>
  <si>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</si>
  <si>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</si>
  <si>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</si>
  <si>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</si>
  <si>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</si>
  <si>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</si>
  <si>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</si>
  <si>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</si>
  <si>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</si>
  <si>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</si>
  <si>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</si>
  <si>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</si>
  <si>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</si>
  <si>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</si>
  <si>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</si>
  <si>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</si>
  <si>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</si>
  <si>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</si>
  <si>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</si>
  <si>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</si>
  <si>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</si>
  <si>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</si>
  <si>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</si>
  <si>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</si>
  <si>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</si>
  <si>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</si>
  <si>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</si>
  <si>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</si>
  <si>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</si>
  <si>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</si>
  <si>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</si>
  <si>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</si>
  <si>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</si>
  <si>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</si>
  <si>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</si>
  <si>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</si>
  <si>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</si>
  <si>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</si>
  <si>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</si>
  <si>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</si>
  <si>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</si>
  <si>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</si>
  <si>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</si>
  <si>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</si>
  <si>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</si>
  <si>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</si>
  <si>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</si>
  <si>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</si>
  <si>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</si>
  <si>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</si>
  <si>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</si>
  <si>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</si>
  <si>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</si>
  <si>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</si>
  <si>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</si>
  <si>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</si>
  <si>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</si>
  <si>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</si>
  <si>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</si>
  <si>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</si>
  <si>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</si>
  <si>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</si>
  <si>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</si>
  <si>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</si>
  <si>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</si>
  <si>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</si>
  <si>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</si>
  <si>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</si>
  <si>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</si>
  <si>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</si>
  <si>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</si>
  <si>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</si>
  <si>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</si>
  <si>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</si>
  <si>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</si>
  <si>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</si>
  <si>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</si>
  <si>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</si>
  <si>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</si>
  <si>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</si>
  <si>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</si>
  <si>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</si>
  <si>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</si>
  <si>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</si>
  <si>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</si>
  <si>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</si>
  <si>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</si>
  <si>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</si>
  <si>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</si>
  <si>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</si>
  <si>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</si>
  <si>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</si>
  <si>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</si>
  <si>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</si>
  <si>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</si>
  <si>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</si>
  <si>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</si>
  <si>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</si>
  <si>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</si>
  <si>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</si>
  <si>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</si>
  <si>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</si>
  <si>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</si>
  <si>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</si>
  <si>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</si>
  <si>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</si>
  <si>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</si>
  <si>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</si>
  <si>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</si>
  <si>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</si>
  <si>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</si>
  <si>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</si>
  <si>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</si>
  <si>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</si>
  <si>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</si>
  <si>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</si>
  <si>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</si>
  <si>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</si>
  <si>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</si>
  <si>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</si>
  <si>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</si>
  <si>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</si>
  <si>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</si>
  <si>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</si>
  <si>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</si>
  <si>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</si>
  <si>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</si>
  <si>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</si>
  <si>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</si>
  <si>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</si>
  <si>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</si>
  <si>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</si>
  <si>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</si>
  <si>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</si>
  <si>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</si>
  <si>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</si>
  <si>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</si>
  <si>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</si>
  <si>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</si>
  <si>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</si>
  <si>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</si>
  <si>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</si>
  <si>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</si>
  <si>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</si>
  <si>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</si>
  <si>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</si>
  <si>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</si>
  <si>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</si>
  <si>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</si>
  <si>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</si>
  <si>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</si>
  <si>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</si>
  <si>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</si>
  <si>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</si>
  <si>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</si>
  <si>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</si>
  <si>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</si>
  <si>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</si>
  <si>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</si>
  <si>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</si>
  <si>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</si>
  <si>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</si>
  <si>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</si>
  <si>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</si>
  <si>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</si>
  <si>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</si>
  <si>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</si>
  <si>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</si>
  <si>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</si>
  <si>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</si>
  <si>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</si>
  <si>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</si>
  <si>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</si>
  <si>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</si>
  <si>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</si>
  <si>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</si>
  <si>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</si>
  <si>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</si>
  <si>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</si>
  <si>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</si>
  <si>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</si>
  <si>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</si>
  <si>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</si>
  <si>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</si>
  <si>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</si>
  <si>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</si>
  <si>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</si>
  <si>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</si>
  <si>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</si>
  <si>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</si>
  <si>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</si>
  <si>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</si>
  <si>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</si>
  <si>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</si>
  <si>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</si>
  <si>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</si>
  <si>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</si>
  <si>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</si>
  <si>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</si>
  <si>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</si>
  <si>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</si>
  <si>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</si>
  <si>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</si>
  <si>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</si>
  <si>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</si>
  <si>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</si>
  <si>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</si>
  <si>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</si>
  <si>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</si>
  <si>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</si>
  <si>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</si>
  <si>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</si>
  <si>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</si>
  <si>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</si>
  <si>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</si>
  <si>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</si>
  <si>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</si>
  <si>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</si>
  <si>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</si>
  <si>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</si>
  <si>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</si>
  <si>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</si>
  <si>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</si>
  <si>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</si>
  <si>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</si>
  <si>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</si>
  <si>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</si>
  <si>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</si>
  <si>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</si>
  <si>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</si>
  <si>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</si>
  <si>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</si>
  <si>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</si>
  <si>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</si>
  <si>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</si>
  <si>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</si>
  <si>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</si>
  <si>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</si>
  <si>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</si>
  <si>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</si>
  <si>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</si>
  <si>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</si>
  <si>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</si>
  <si>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</si>
  <si>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</si>
  <si>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</si>
  <si>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</si>
  <si>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</si>
  <si>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</si>
  <si>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</si>
  <si>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</si>
  <si>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</si>
  <si>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</si>
  <si>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</si>
  <si>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</si>
  <si>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</si>
  <si>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</si>
  <si>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</si>
  <si>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</si>
  <si>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</si>
  <si>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</si>
  <si>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</si>
  <si>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</si>
  <si>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</si>
  <si>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</si>
  <si>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</si>
  <si>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</si>
  <si>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</si>
  <si>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</si>
  <si>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</si>
  <si>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</si>
  <si>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</si>
  <si>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</si>
  <si>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</si>
  <si>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</si>
  <si>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</si>
  <si>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</si>
  <si>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</si>
  <si>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</si>
  <si>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</si>
  <si>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</si>
  <si>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</si>
  <si>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</si>
  <si>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</si>
  <si>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</si>
  <si>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</si>
  <si>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</si>
  <si>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</si>
  <si>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</si>
  <si>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</si>
  <si>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</si>
  <si>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</si>
  <si>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</si>
  <si>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</si>
  <si>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</si>
  <si>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</si>
  <si>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</si>
  <si>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</si>
  <si>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</si>
  <si>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</si>
  <si>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</si>
  <si>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</si>
  <si>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</si>
  <si>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</si>
  <si>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</si>
  <si>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</si>
  <si>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</si>
  <si>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</si>
  <si>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</si>
  <si>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</si>
  <si>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</si>
  <si>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</si>
  <si>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</si>
  <si>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</si>
  <si>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</si>
  <si>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</si>
  <si>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</si>
  <si>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</si>
  <si>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</si>
  <si>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</si>
  <si>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</si>
  <si>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</si>
  <si>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</si>
  <si>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</si>
  <si>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</si>
  <si>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</si>
  <si>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</si>
  <si>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</si>
  <si>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</si>
  <si>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</si>
  <si>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</si>
  <si>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</si>
  <si>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</si>
  <si>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</si>
  <si>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</si>
  <si>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</si>
  <si>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</si>
  <si>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</si>
  <si>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</si>
  <si>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</si>
  <si>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</si>
  <si>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</si>
  <si>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</si>
  <si>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</si>
  <si>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</si>
  <si>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</si>
  <si>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</si>
  <si>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</si>
  <si>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</si>
  <si>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</si>
  <si>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</si>
  <si>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</si>
  <si>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</si>
  <si>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</si>
  <si>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</si>
  <si>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</si>
  <si>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</si>
  <si>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</si>
  <si>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</si>
  <si>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</si>
  <si>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</si>
  <si>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</si>
  <si>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</si>
  <si>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</si>
  <si>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</si>
  <si>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</si>
  <si>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</si>
  <si>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</si>
  <si>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</si>
  <si>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</si>
  <si>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</si>
  <si>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</si>
  <si>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</si>
  <si>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</si>
  <si>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</si>
  <si>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</si>
  <si>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</si>
  <si>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</si>
  <si>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</si>
  <si>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</si>
  <si>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</si>
  <si>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</si>
  <si>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</si>
  <si>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</si>
  <si>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</si>
  <si>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</si>
  <si>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</si>
  <si>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</si>
  <si>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</si>
  <si>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</si>
  <si>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</si>
  <si>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</si>
  <si>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</si>
  <si>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</si>
  <si>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</si>
  <si>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</si>
  <si>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</si>
  <si>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</si>
  <si>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</si>
  <si>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</si>
  <si>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</si>
  <si>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</si>
  <si>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</si>
  <si>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</si>
  <si>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</si>
  <si>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</si>
  <si>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</si>
  <si>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</si>
  <si>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</si>
  <si>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</si>
  <si>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</si>
  <si>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</si>
  <si>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</si>
  <si>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</si>
  <si>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</si>
  <si>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</si>
  <si>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</si>
  <si>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</si>
  <si>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</si>
  <si>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</si>
  <si>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</si>
  <si>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</si>
  <si>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</si>
  <si>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</si>
  <si>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</si>
  <si>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</si>
  <si>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</si>
  <si>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</si>
  <si>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</si>
  <si>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</si>
  <si>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</si>
  <si>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</si>
  <si>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</si>
  <si>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</si>
  <si>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</si>
  <si>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</si>
  <si>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</si>
  <si>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</si>
  <si>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</si>
  <si>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</si>
  <si>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</si>
  <si>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</si>
  <si>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</si>
  <si>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</si>
  <si>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</si>
  <si>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</si>
  <si>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</si>
  <si>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</si>
  <si>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</si>
  <si>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</si>
  <si>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</si>
  <si>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</si>
  <si>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</si>
  <si>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</si>
  <si>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</si>
  <si>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</si>
  <si>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</si>
  <si>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</si>
  <si>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</si>
  <si>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</si>
  <si>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</si>
  <si>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</si>
  <si>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</si>
  <si>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</si>
  <si>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</si>
  <si>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</si>
  <si>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</si>
  <si>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</si>
  <si>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</si>
  <si>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</si>
  <si>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</si>
  <si>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</si>
  <si>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</si>
  <si>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</si>
  <si>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</si>
  <si>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</si>
  <si>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</si>
  <si>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</si>
  <si>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</si>
  <si>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</si>
  <si>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</si>
  <si>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</si>
  <si>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</si>
  <si>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</si>
  <si>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</si>
  <si>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</si>
  <si>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</si>
  <si>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</si>
  <si>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</si>
  <si>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</si>
  <si>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</si>
  <si>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</si>
  <si>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</si>
  <si>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</si>
  <si>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</si>
  <si>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</si>
  <si>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</si>
  <si>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</si>
  <si>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</si>
  <si>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</si>
  <si>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</si>
  <si>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</si>
  <si>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</si>
  <si>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</si>
  <si>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</si>
  <si>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</si>
  <si>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</si>
  <si>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</si>
  <si>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</si>
  <si>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</si>
  <si>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</si>
  <si>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</si>
  <si>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</si>
  <si>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</si>
  <si>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</si>
  <si>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</si>
  <si>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</si>
  <si>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</si>
  <si>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</si>
  <si>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</si>
  <si>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</si>
  <si>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</si>
  <si>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</si>
  <si>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</si>
  <si>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</si>
  <si>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</si>
  <si>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</si>
  <si>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</si>
  <si>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</si>
  <si>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</si>
  <si>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</si>
  <si>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</si>
  <si>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</si>
  <si>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</si>
  <si>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</si>
  <si>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</si>
  <si>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</si>
  <si>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</si>
  <si>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</si>
  <si>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</si>
  <si>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</si>
  <si>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</si>
  <si>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</si>
  <si>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</si>
  <si>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</si>
  <si>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</si>
  <si>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</si>
  <si>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</si>
  <si>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</si>
  <si>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</si>
  <si>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</si>
  <si>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</si>
  <si>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</si>
  <si>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</si>
  <si>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</si>
  <si>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</si>
  <si>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</si>
  <si>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</si>
  <si>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</si>
  <si>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</si>
  <si>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</si>
  <si>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</si>
  <si>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</si>
  <si>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</si>
  <si>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</si>
  <si>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</si>
  <si>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</si>
  <si>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</si>
  <si>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</si>
  <si>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</si>
  <si>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</si>
  <si>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</si>
  <si>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</si>
  <si>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</si>
  <si>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</si>
  <si>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</si>
  <si>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</si>
  <si>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</si>
  <si>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</si>
  <si>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</si>
  <si>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</si>
  <si>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</si>
  <si>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</si>
  <si>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</si>
  <si>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</si>
  <si>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</si>
  <si>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</si>
  <si>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</si>
  <si>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</si>
  <si>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</si>
  <si>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</si>
  <si>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</si>
  <si>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</si>
  <si>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</si>
  <si>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</si>
  <si>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</si>
  <si>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</si>
  <si>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</si>
  <si>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</si>
  <si>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</si>
  <si>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</si>
  <si>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</si>
  <si>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</si>
  <si>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</si>
  <si>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</si>
  <si>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</si>
  <si>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</si>
  <si>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</si>
  <si>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</si>
  <si>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</si>
  <si>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</si>
  <si>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</si>
  <si>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</si>
  <si>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</si>
  <si>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</si>
  <si>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</si>
  <si>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</si>
  <si>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</si>
  <si>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</si>
  <si>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</si>
  <si>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</si>
  <si>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</si>
  <si>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</si>
  <si>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</si>
  <si>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</si>
  <si>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</si>
  <si>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</si>
  <si>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</si>
  <si>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</si>
  <si>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</si>
  <si>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</si>
  <si>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</si>
  <si>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</si>
  <si>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</si>
  <si>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</si>
  <si>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</si>
  <si>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</si>
  <si>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</si>
  <si>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</si>
  <si>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</si>
  <si>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</si>
  <si>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</si>
  <si>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</si>
  <si>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</si>
  <si>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</si>
  <si>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</si>
  <si>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</si>
  <si>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</si>
  <si>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</si>
  <si>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</si>
  <si>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</si>
  <si>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</si>
  <si>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</si>
  <si>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</si>
  <si>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</si>
  <si>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</si>
  <si>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</si>
  <si>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</si>
  <si>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</si>
  <si>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</si>
  <si>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</si>
  <si>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</si>
  <si>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</si>
  <si>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</si>
  <si>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</si>
  <si>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</si>
  <si>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</si>
  <si>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</si>
  <si>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</si>
  <si>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</si>
  <si>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</si>
  <si>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</si>
  <si>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</si>
  <si>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</si>
  <si>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</si>
  <si>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</si>
  <si>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</si>
  <si>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</si>
  <si>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</si>
  <si>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</si>
  <si>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</si>
  <si>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</si>
  <si>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</si>
  <si>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</si>
  <si>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</si>
  <si>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</si>
  <si>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</si>
  <si>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</si>
  <si>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</si>
  <si>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</si>
  <si>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</si>
  <si>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</si>
  <si>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</si>
  <si>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</si>
  <si>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</si>
  <si>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</si>
  <si>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</si>
  <si>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</si>
  <si>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</si>
  <si>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</si>
  <si>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</si>
  <si>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</si>
  <si>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</si>
  <si>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</si>
  <si>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</si>
  <si>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</si>
  <si>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</si>
  <si>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</si>
  <si>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</si>
  <si>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</si>
  <si>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</si>
  <si>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</si>
  <si>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</si>
  <si>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</si>
  <si>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</si>
  <si>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</si>
  <si>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</si>
  <si>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</si>
  <si>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</si>
  <si>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</si>
  <si>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</si>
  <si>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</si>
  <si>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</si>
  <si>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</si>
  <si>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</si>
  <si>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</si>
  <si>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</si>
  <si>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</si>
  <si>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</si>
  <si>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</si>
  <si>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</si>
  <si>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</si>
  <si>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</si>
  <si>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</si>
  <si>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</si>
  <si>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</si>
  <si>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</si>
  <si>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</si>
  <si>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</si>
  <si>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</si>
  <si>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</si>
  <si>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</si>
  <si>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</si>
  <si>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</si>
  <si>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</si>
  <si>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</si>
  <si>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</si>
  <si>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</si>
  <si>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</si>
  <si>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</si>
  <si>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</si>
  <si>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</si>
  <si>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</si>
  <si>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</si>
  <si>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</si>
  <si>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</si>
  <si>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</si>
  <si>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</si>
  <si>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</si>
  <si>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</si>
  <si>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</si>
  <si>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</si>
  <si>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</si>
  <si>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</si>
  <si>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</si>
  <si>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</si>
  <si>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</si>
  <si>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</si>
  <si>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</si>
  <si>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</si>
  <si>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</si>
  <si>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</si>
  <si>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</si>
  <si>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</si>
  <si>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</si>
  <si>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</si>
  <si>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</si>
  <si>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</si>
  <si>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</si>
  <si>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</si>
  <si>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</si>
  <si>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</si>
  <si>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</si>
  <si>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</si>
  <si>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</si>
  <si>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</si>
  <si>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</si>
  <si>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</si>
  <si>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</si>
  <si>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</si>
  <si>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</si>
  <si>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</si>
  <si>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</si>
  <si>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</si>
  <si>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</si>
  <si>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</si>
  <si>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</si>
  <si>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</si>
  <si>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</si>
  <si>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</si>
  <si>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</si>
  <si>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</si>
  <si>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</si>
  <si>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</si>
  <si>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</si>
  <si>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</si>
  <si>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</si>
  <si>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</si>
  <si>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</si>
  <si>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</si>
  <si>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</si>
  <si>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</si>
  <si>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</si>
  <si>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</si>
  <si>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</si>
  <si>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</si>
  <si>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</si>
  <si>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</si>
  <si>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</si>
  <si>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</si>
  <si>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</si>
  <si>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</si>
  <si>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</si>
  <si>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</si>
  <si>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</si>
  <si>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</si>
  <si>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</si>
  <si>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</si>
  <si>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</si>
  <si>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</si>
  <si>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</si>
  <si>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</si>
  <si>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</si>
  <si>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</si>
  <si>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</si>
  <si>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</si>
  <si>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</si>
  <si>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</si>
  <si>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</si>
  <si>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</si>
  <si>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</si>
  <si>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</si>
  <si>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</si>
  <si>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</si>
  <si>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</si>
  <si>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</si>
  <si>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</si>
  <si>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</si>
  <si>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</si>
  <si>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</si>
  <si>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</si>
  <si>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</si>
  <si>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</si>
  <si>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</si>
  <si>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</si>
  <si>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</si>
  <si>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</si>
  <si>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</si>
  <si>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</si>
  <si>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</si>
  <si>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</si>
  <si>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</si>
  <si>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</si>
  <si>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</si>
  <si>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</si>
  <si>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</si>
  <si>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</si>
  <si>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</si>
  <si>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</si>
  <si>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</si>
  <si>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</si>
  <si>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</si>
  <si>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</si>
  <si>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</si>
  <si>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</si>
  <si>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</si>
  <si>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</si>
  <si>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</si>
  <si>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</si>
  <si>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</si>
  <si>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</si>
  <si>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</si>
  <si>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</si>
  <si>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</si>
  <si>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</si>
  <si>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</si>
  <si>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</si>
  <si>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</si>
  <si>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</si>
  <si>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</si>
  <si>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</si>
  <si>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</si>
  <si>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</si>
  <si>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</si>
  <si>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</si>
  <si>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</si>
  <si>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</si>
  <si>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</si>
  <si>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</si>
  <si>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</si>
  <si>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</si>
  <si>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</si>
  <si>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</si>
  <si>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</si>
  <si>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</si>
  <si>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</si>
  <si>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</si>
  <si>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</si>
  <si>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</si>
  <si>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</si>
  <si>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</si>
  <si>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</si>
  <si>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</si>
  <si>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</si>
  <si>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</si>
  <si>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</si>
  <si>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</si>
  <si>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</si>
  <si>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</si>
  <si>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</si>
  <si>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</si>
  <si>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</si>
  <si>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</si>
  <si>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</si>
  <si>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</si>
  <si>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</si>
  <si>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</si>
  <si>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</si>
  <si>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</si>
  <si>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</si>
  <si>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</si>
  <si>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</si>
  <si>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</si>
  <si>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</si>
  <si>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</si>
  <si>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</si>
  <si>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</si>
  <si>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</si>
  <si>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</si>
  <si>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</si>
  <si>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</si>
  <si>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</si>
  <si>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</si>
  <si>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</si>
  <si>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</si>
  <si>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</si>
  <si>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</si>
  <si>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</si>
  <si>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</si>
  <si>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</si>
  <si>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</si>
  <si>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</si>
  <si>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</si>
  <si>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</si>
  <si>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</si>
  <si>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</si>
  <si>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</si>
  <si>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</si>
  <si>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</si>
  <si>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</si>
  <si>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</si>
  <si>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</si>
  <si>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</si>
  <si>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</si>
  <si>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</si>
  <si>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</si>
  <si>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</si>
  <si>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</si>
  <si>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</si>
  <si>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</si>
  <si>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</si>
  <si>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</si>
  <si>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</si>
  <si>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</si>
  <si>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</si>
  <si>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</si>
  <si>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</si>
  <si>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</si>
  <si>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</si>
  <si>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</si>
  <si>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</si>
  <si>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</si>
  <si>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</si>
  <si>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</si>
  <si>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</si>
  <si>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</si>
  <si>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</si>
  <si>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</si>
  <si>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</si>
  <si>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</si>
  <si>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</si>
  <si>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</si>
  <si>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</si>
  <si>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</si>
  <si>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</si>
  <si>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</si>
  <si>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</si>
  <si>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</si>
  <si>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</si>
  <si>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</si>
  <si>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</si>
  <si>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</si>
  <si>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</si>
  <si>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</si>
  <si>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</si>
  <si>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</si>
  <si>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</si>
  <si>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</si>
  <si>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</si>
  <si>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</si>
  <si>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</si>
  <si>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</si>
  <si>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</si>
  <si>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</si>
  <si>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</si>
  <si>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</si>
  <si>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</si>
  <si>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</si>
  <si>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</si>
  <si>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</si>
  <si>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</si>
  <si>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</si>
  <si>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</si>
  <si>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</si>
  <si>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</si>
  <si>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</si>
  <si>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</si>
  <si>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</si>
  <si>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</si>
  <si>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</si>
  <si>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</si>
  <si>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</si>
  <si>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</si>
  <si>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</si>
  <si>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</si>
  <si>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</si>
  <si>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</si>
  <si>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</si>
  <si>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</si>
  <si>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</si>
  <si>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</si>
  <si>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</si>
  <si>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</si>
  <si>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</si>
  <si>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</si>
  <si>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</si>
  <si>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</si>
  <si>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</si>
  <si>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</si>
  <si>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</si>
  <si>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</si>
  <si>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</si>
  <si>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</si>
  <si>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</si>
  <si>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</si>
  <si>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</si>
  <si>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</si>
  <si>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</si>
  <si>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</si>
  <si>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</si>
  <si>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</si>
  <si>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</si>
  <si>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</si>
  <si>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</si>
  <si>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</si>
  <si>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</si>
  <si>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</si>
  <si>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</si>
  <si>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</si>
  <si>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</si>
  <si>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</si>
  <si>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</si>
  <si>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</si>
  <si>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</si>
  <si>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</si>
  <si>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</si>
  <si>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</si>
  <si>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</si>
  <si>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</si>
  <si>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</si>
  <si>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</si>
  <si>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</si>
  <si>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</si>
  <si>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</si>
  <si>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</si>
  <si>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</si>
  <si>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</si>
  <si>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</si>
  <si>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</si>
  <si>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</si>
  <si>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</si>
  <si>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</si>
  <si>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</si>
  <si>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</si>
  <si>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</si>
  <si>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</si>
  <si>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</si>
  <si>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</si>
  <si>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</si>
  <si>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</si>
  <si>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</si>
  <si>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</si>
  <si>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</si>
  <si>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</si>
  <si>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</si>
  <si>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</si>
  <si>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</si>
  <si>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</si>
  <si>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</si>
  <si>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</si>
  <si>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</si>
  <si>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</si>
  <si>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</si>
  <si>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</si>
  <si>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</si>
  <si>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</si>
  <si>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</si>
  <si>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</si>
  <si>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</si>
  <si>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</si>
  <si>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</si>
  <si>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</si>
  <si>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</si>
  <si>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</si>
  <si>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</si>
  <si>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</si>
  <si>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</si>
  <si>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</si>
  <si>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</si>
  <si>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</si>
  <si>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</si>
  <si>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</si>
  <si>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</si>
  <si>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</si>
  <si>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</si>
  <si>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</si>
  <si>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</si>
  <si>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</si>
  <si>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</si>
  <si>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</si>
  <si>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</si>
  <si>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</si>
  <si>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</si>
  <si>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</si>
  <si>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</si>
  <si>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</si>
  <si>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</si>
  <si>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</si>
  <si>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</si>
  <si>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</si>
  <si>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</si>
  <si>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</si>
  <si>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</si>
  <si>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</si>
  <si>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</si>
  <si>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</si>
  <si>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</si>
  <si>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</si>
  <si>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</si>
  <si>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</si>
  <si>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</si>
  <si>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</si>
  <si>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</si>
  <si>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</si>
  <si>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</si>
  <si>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</si>
  <si>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</si>
  <si>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</si>
  <si>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</si>
  <si>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</si>
  <si>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</si>
  <si>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</si>
  <si>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</si>
  <si>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</si>
  <si>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</si>
  <si>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</si>
  <si>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</si>
  <si>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</si>
  <si>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</si>
  <si>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</si>
  <si>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</si>
  <si>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</si>
  <si>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</si>
  <si>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</si>
  <si>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</si>
  <si>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</si>
  <si>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</si>
  <si>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</si>
  <si>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</si>
  <si>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</si>
  <si>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</si>
  <si>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</si>
  <si>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</si>
  <si>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</si>
  <si>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</si>
  <si>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</si>
  <si>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</si>
  <si>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</si>
  <si>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</si>
  <si>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</si>
  <si>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</si>
  <si>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</si>
  <si>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</si>
  <si>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</si>
  <si>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</si>
  <si>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</si>
  <si>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</si>
  <si>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</si>
  <si>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</si>
  <si>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</si>
  <si>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</si>
  <si>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</si>
  <si>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</si>
  <si>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</si>
  <si>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</si>
  <si>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</si>
  <si>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</si>
  <si>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</si>
  <si>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</si>
  <si>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</si>
  <si>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</si>
  <si>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</si>
  <si>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</si>
  <si>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</si>
  <si>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</si>
  <si>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</si>
  <si>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</si>
  <si>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</si>
  <si>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</si>
  <si>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</si>
  <si>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</si>
  <si>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</si>
  <si>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</si>
  <si>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</si>
  <si>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</si>
  <si>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</si>
  <si>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</si>
  <si>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</si>
  <si>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</si>
  <si>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</si>
  <si>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</si>
  <si>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</si>
  <si>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</si>
  <si>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</si>
  <si>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</si>
  <si>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</si>
  <si>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</si>
  <si>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</si>
  <si>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</si>
  <si>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</si>
  <si>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</si>
  <si>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</si>
  <si>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</si>
  <si>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</si>
  <si>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</si>
  <si>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</si>
  <si>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</si>
  <si>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</si>
  <si>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</si>
  <si>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</si>
  <si>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</si>
  <si>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</si>
  <si>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</si>
  <si>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</si>
  <si>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</si>
  <si>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</si>
  <si>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</si>
  <si>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</si>
  <si>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</si>
  <si>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</si>
  <si>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</si>
  <si>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</si>
  <si>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</si>
  <si>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</si>
  <si>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</si>
  <si>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</si>
  <si>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</si>
  <si>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</si>
  <si>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</si>
  <si>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</si>
  <si>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</si>
  <si>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</si>
  <si>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</si>
  <si>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</si>
  <si>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</si>
  <si>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</si>
  <si>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</si>
  <si>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</si>
  <si>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</si>
  <si>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</si>
  <si>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</si>
  <si>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</si>
  <si>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</si>
  <si>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</si>
  <si>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</si>
  <si>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</si>
  <si>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</si>
  <si>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</si>
  <si>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</si>
  <si>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</si>
  <si>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</si>
  <si>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</si>
  <si>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</si>
  <si>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</si>
  <si>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</si>
  <si>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</si>
  <si>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</si>
  <si>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</si>
  <si>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</si>
  <si>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</si>
  <si>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</si>
  <si>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</si>
  <si>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</si>
  <si>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</si>
  <si>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</si>
  <si>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</si>
  <si>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</si>
  <si>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</si>
  <si>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</si>
  <si>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</si>
  <si>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</si>
  <si>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</si>
  <si>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</si>
  <si>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</si>
  <si>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</si>
  <si>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</si>
  <si>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</si>
  <si>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</si>
  <si>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</si>
  <si>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</si>
  <si>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</si>
  <si>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</si>
  <si>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</si>
  <si>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</si>
  <si>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</si>
  <si>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</si>
  <si>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</si>
  <si>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</si>
  <si>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</si>
  <si>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</si>
  <si>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</si>
  <si>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</si>
  <si>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</si>
  <si>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</si>
  <si>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</si>
  <si>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</si>
  <si>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</si>
  <si>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</si>
  <si>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</si>
  <si>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</si>
  <si>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</si>
  <si>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</si>
  <si>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</si>
  <si>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</si>
  <si>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</si>
  <si>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</si>
  <si>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</si>
  <si>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</si>
  <si>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</si>
  <si>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</si>
  <si>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</si>
  <si>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</si>
  <si>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</si>
  <si>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</si>
  <si>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</si>
  <si>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</si>
  <si>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</si>
  <si>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</si>
  <si>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</si>
  <si>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</si>
  <si>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</si>
  <si>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</si>
  <si>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</si>
  <si>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</si>
  <si>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</si>
  <si>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</si>
  <si>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</si>
  <si>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</si>
  <si>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</si>
  <si>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</si>
  <si>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</si>
  <si>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</si>
  <si>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</si>
  <si>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</si>
  <si>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</si>
  <si>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</si>
  <si>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</si>
  <si>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</si>
  <si>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</si>
  <si>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</si>
  <si>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</si>
  <si>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</si>
  <si>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</si>
  <si>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</si>
  <si>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</si>
  <si>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</si>
  <si>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</si>
  <si>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</si>
  <si>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</si>
  <si>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</si>
  <si>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</si>
  <si>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</si>
  <si>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</si>
  <si>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</si>
  <si>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</si>
  <si>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</si>
  <si>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</si>
  <si>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</si>
  <si>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</si>
  <si>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</si>
  <si>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</si>
  <si>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</si>
  <si>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</si>
  <si>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</si>
  <si>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</si>
  <si>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</si>
  <si>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</si>
  <si>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</si>
  <si>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</si>
  <si>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</si>
  <si>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</si>
  <si>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</si>
  <si>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</si>
  <si>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</si>
  <si>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</si>
  <si>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</si>
  <si>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</si>
  <si>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</si>
  <si>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</si>
  <si>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</si>
  <si>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</si>
  <si>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</si>
  <si>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</si>
  <si>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</si>
  <si>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</si>
  <si>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</si>
  <si>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</si>
  <si>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</si>
  <si>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</si>
  <si>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</si>
  <si>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</si>
  <si>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</si>
  <si>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</si>
  <si>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</si>
  <si>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</si>
  <si>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</si>
  <si>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</si>
  <si>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</si>
  <si>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</si>
  <si>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</si>
  <si>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</si>
  <si>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</si>
  <si>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</si>
  <si>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</si>
  <si>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</si>
  <si>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</si>
  <si>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</si>
  <si>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</si>
  <si>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</si>
  <si>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</si>
  <si>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</si>
  <si>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</si>
  <si>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</si>
  <si>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</si>
  <si>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</si>
  <si>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</si>
  <si>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</si>
  <si>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</si>
  <si>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</si>
  <si>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</si>
  <si>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</si>
  <si>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</si>
  <si>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</si>
  <si>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</si>
  <si>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</si>
  <si>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</si>
  <si>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</si>
  <si>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</si>
  <si>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</si>
  <si>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</si>
  <si>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</si>
  <si>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</si>
  <si>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</si>
  <si>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</si>
  <si>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</si>
  <si>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</si>
  <si>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</si>
  <si>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</si>
  <si>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</si>
  <si>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</si>
  <si>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</si>
  <si>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</si>
  <si>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</si>
  <si>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</si>
  <si>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</si>
  <si>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</si>
  <si>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</si>
  <si>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</si>
  <si>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</si>
  <si>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</si>
  <si>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</si>
  <si>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</si>
  <si>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</si>
  <si>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</si>
  <si>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</si>
  <si>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</si>
  <si>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</si>
  <si>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</si>
  <si>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</si>
  <si>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</si>
  <si>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</si>
  <si>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</si>
  <si>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</si>
  <si>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</si>
  <si>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</si>
  <si>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</si>
  <si>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</si>
  <si>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</si>
  <si>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</si>
  <si>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</si>
  <si>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</si>
  <si>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</si>
  <si>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</si>
  <si>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</si>
  <si>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</si>
  <si>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</si>
  <si>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</si>
  <si>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</si>
  <si>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</si>
  <si>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</si>
  <si>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</si>
  <si>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</si>
  <si>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</si>
  <si>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</si>
  <si>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</si>
  <si>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</si>
  <si>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</si>
  <si>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</si>
  <si>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</si>
  <si>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</si>
  <si>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</si>
  <si>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</si>
  <si>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</si>
  <si>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</si>
  <si>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</si>
  <si>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</si>
  <si>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</si>
  <si>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</si>
  <si>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</si>
  <si>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</si>
  <si>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</si>
  <si>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</si>
  <si>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</si>
  <si>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</si>
  <si>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</si>
  <si>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</si>
  <si>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</si>
  <si>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</si>
  <si>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</si>
  <si>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</si>
  <si>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</si>
  <si>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</si>
  <si>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</si>
  <si>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</si>
  <si>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</si>
  <si>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</si>
  <si>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</si>
  <si>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</si>
  <si>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</si>
  <si>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</si>
  <si>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</si>
  <si>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</si>
  <si>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</si>
  <si>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</si>
  <si>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</si>
  <si>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</si>
  <si>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</si>
  <si>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</si>
  <si>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</si>
  <si>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</si>
  <si>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</si>
  <si>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</si>
  <si>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</si>
  <si>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</si>
  <si>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</si>
  <si>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</si>
  <si>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</si>
  <si>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</si>
  <si>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</si>
  <si>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</si>
  <si>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</si>
  <si>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</si>
  <si>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</si>
  <si>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</si>
  <si>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</si>
  <si>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</si>
  <si>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</si>
  <si>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</si>
  <si>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</si>
  <si>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</si>
  <si>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</si>
  <si>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</si>
  <si>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</si>
  <si>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</si>
  <si>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</si>
  <si>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</si>
  <si>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</si>
  <si>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</si>
  <si>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</si>
  <si>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</si>
  <si>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</si>
  <si>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</si>
  <si>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</si>
  <si>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</si>
  <si>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</si>
  <si>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</si>
  <si>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</si>
  <si>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</si>
  <si>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</si>
  <si>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</si>
  <si>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</si>
  <si>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</si>
  <si>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</si>
  <si>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</si>
  <si>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</si>
  <si>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</si>
  <si>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</si>
  <si>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</si>
  <si>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</si>
  <si>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</si>
  <si>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</si>
  <si>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</si>
  <si>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</si>
  <si>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</si>
  <si>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</si>
  <si>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</si>
  <si>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</si>
  <si>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</si>
  <si>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</si>
  <si>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</si>
  <si>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</si>
  <si>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</si>
  <si>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</si>
  <si>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</si>
  <si>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</si>
  <si>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</si>
  <si>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</si>
  <si>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</si>
  <si>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</si>
  <si>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</si>
  <si>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</si>
  <si>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</si>
  <si>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</si>
  <si>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</si>
  <si>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</si>
  <si>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</si>
  <si>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</si>
  <si>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</si>
  <si>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</si>
  <si>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</si>
  <si>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</si>
  <si>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</si>
  <si>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</si>
  <si>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</si>
  <si>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</si>
  <si>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</si>
  <si>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</si>
  <si>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</si>
  <si>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</si>
  <si>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</si>
  <si>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</si>
  <si>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</si>
  <si>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</si>
  <si>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</si>
  <si>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</si>
  <si>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</si>
  <si>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</si>
  <si>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</si>
  <si>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</si>
  <si>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</si>
  <si>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</si>
  <si>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</si>
  <si>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</si>
  <si>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</si>
  <si>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</si>
  <si>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</si>
  <si>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</si>
  <si>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</si>
  <si>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</si>
  <si>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</si>
  <si>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</si>
  <si>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</si>
  <si>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</si>
  <si>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</si>
  <si>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</si>
  <si>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</si>
  <si>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</si>
  <si>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</si>
  <si>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</si>
  <si>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</si>
  <si>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</si>
  <si>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</si>
  <si>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</si>
  <si>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</si>
  <si>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</si>
  <si>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</si>
  <si>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</si>
  <si>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</si>
  <si>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</si>
  <si>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</si>
  <si>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</si>
  <si>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</si>
  <si>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</si>
  <si>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</si>
  <si>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</si>
  <si>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</si>
  <si>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</si>
  <si>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</si>
  <si>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</si>
  <si>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</si>
  <si>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</si>
  <si>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</si>
  <si>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</si>
  <si>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</si>
  <si>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</si>
  <si>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</si>
  <si>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</si>
  <si>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</si>
  <si>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</si>
  <si>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</si>
  <si>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</si>
  <si>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</si>
  <si>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</si>
  <si>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</si>
  <si>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</si>
  <si>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</si>
  <si>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</si>
  <si>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</si>
  <si>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</si>
  <si>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</si>
  <si>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</si>
  <si>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</si>
  <si>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</si>
  <si>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</si>
  <si>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</si>
  <si>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</si>
  <si>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</si>
  <si>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</si>
  <si>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</si>
  <si>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</si>
  <si>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</si>
  <si>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</si>
  <si>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</si>
  <si>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</si>
  <si>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</si>
  <si>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</si>
  <si>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</si>
  <si>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</si>
  <si>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</si>
  <si>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</si>
  <si>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</si>
  <si>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</si>
  <si>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</si>
  <si>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</si>
  <si>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</si>
  <si>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</si>
  <si>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</si>
  <si>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</si>
  <si>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</si>
  <si>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</si>
  <si>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</si>
  <si>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</si>
  <si>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</si>
  <si>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</si>
  <si>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</si>
  <si>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</si>
  <si>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</si>
  <si>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</si>
  <si>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</si>
  <si>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</si>
  <si>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</si>
  <si>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</si>
  <si>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</si>
  <si>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</si>
  <si>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</si>
  <si>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</si>
  <si>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</si>
  <si>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</si>
  <si>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</si>
  <si>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</si>
  <si>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</si>
  <si>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</si>
  <si>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</si>
  <si>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</si>
  <si>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</si>
  <si>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</si>
  <si>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</si>
  <si>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</si>
  <si>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</si>
  <si>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</si>
  <si>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</si>
  <si>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</si>
  <si>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</si>
  <si>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</si>
  <si>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</si>
  <si>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</si>
  <si>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</si>
  <si>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</si>
  <si>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</si>
  <si>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</si>
  <si>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</si>
  <si>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</si>
  <si>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</si>
  <si>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</si>
  <si>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</si>
  <si>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</si>
  <si>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</si>
  <si>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</si>
  <si>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</si>
  <si>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</si>
  <si>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</si>
  <si>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</si>
  <si>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</si>
  <si>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</si>
  <si>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</si>
  <si>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</si>
  <si>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</si>
  <si>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</si>
  <si>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</si>
  <si>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</si>
  <si>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</si>
  <si>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</si>
  <si>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</si>
  <si>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</si>
  <si>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</si>
  <si>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</si>
  <si>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</si>
  <si>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</si>
  <si>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</si>
  <si>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</si>
  <si>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</si>
  <si>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</si>
  <si>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</si>
  <si>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</si>
  <si>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</si>
  <si>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</si>
  <si>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</si>
  <si>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</si>
  <si>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</si>
  <si>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</si>
  <si>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</si>
  <si>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</si>
  <si>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</si>
  <si>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</si>
  <si>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</si>
  <si>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</si>
  <si>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</si>
  <si>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</si>
  <si>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</si>
  <si>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</si>
  <si>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</si>
  <si>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</si>
  <si>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</si>
  <si>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</si>
  <si>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</si>
  <si>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</si>
  <si>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</si>
  <si>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</si>
  <si>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</si>
  <si>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</si>
  <si>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</si>
  <si>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</si>
  <si>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</si>
  <si>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</si>
  <si>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</si>
  <si>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</si>
  <si>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</si>
  <si>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</si>
  <si>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</si>
  <si>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</si>
  <si>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</si>
  <si>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</si>
  <si>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</si>
  <si>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</si>
  <si>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</si>
  <si>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</si>
  <si>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</si>
  <si>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</si>
  <si>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</si>
  <si>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</si>
  <si>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</si>
  <si>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</si>
  <si>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</si>
  <si>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</si>
  <si>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</si>
  <si>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</si>
  <si>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</si>
  <si>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</si>
  <si>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</si>
  <si>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</si>
  <si>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</si>
  <si>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</si>
  <si>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</si>
  <si>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</si>
  <si>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</si>
  <si>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</si>
  <si>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</si>
  <si>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</si>
  <si>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</si>
  <si>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</si>
  <si>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</si>
  <si>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</si>
  <si>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</si>
  <si>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</si>
  <si>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</si>
  <si>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</si>
  <si>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</si>
  <si>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</si>
  <si>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</si>
  <si>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</si>
  <si>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</si>
  <si>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</si>
  <si>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</si>
  <si>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</si>
  <si>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</si>
  <si>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</si>
  <si>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</si>
  <si>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</si>
  <si>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</si>
  <si>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</si>
  <si>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</si>
  <si>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</si>
  <si>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</si>
  <si>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</si>
  <si>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</si>
  <si>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</si>
  <si>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</si>
  <si>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</si>
  <si>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</si>
  <si>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</si>
  <si>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</si>
  <si>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</si>
  <si>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</si>
  <si>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</si>
  <si>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</si>
  <si>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</si>
  <si>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</si>
  <si>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</si>
  <si>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</si>
  <si>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</si>
  <si>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</si>
  <si>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</si>
  <si>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</si>
  <si>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</si>
  <si>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</si>
  <si>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</si>
  <si>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</si>
  <si>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</si>
  <si>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</si>
  <si>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</si>
  <si>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</si>
  <si>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</si>
  <si>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</si>
  <si>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</si>
  <si>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</si>
  <si>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</si>
  <si>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</si>
  <si>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</si>
  <si>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</si>
  <si>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</si>
  <si>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</si>
  <si>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</si>
  <si>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</si>
  <si>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</si>
  <si>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</si>
  <si>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</si>
  <si>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</si>
  <si>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</si>
  <si>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</si>
  <si>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</si>
  <si>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</si>
  <si>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</si>
  <si>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</si>
  <si>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</si>
  <si>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</si>
  <si>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</si>
  <si>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</si>
  <si>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</si>
  <si>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</si>
  <si>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</si>
  <si>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</si>
  <si>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</si>
  <si>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</si>
  <si>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</si>
  <si>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</si>
  <si>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</si>
  <si>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</si>
  <si>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</si>
  <si>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</si>
  <si>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</si>
  <si>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</si>
  <si>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</si>
  <si>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</si>
  <si>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</si>
  <si>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</si>
  <si>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</si>
  <si>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</si>
  <si>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</si>
  <si>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</si>
  <si>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</si>
  <si>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</si>
  <si>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</si>
  <si>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</si>
  <si>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</si>
  <si>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</si>
  <si>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</si>
  <si>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</si>
  <si>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</si>
  <si>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</si>
  <si>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</si>
  <si>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</si>
  <si>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</si>
  <si>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</si>
  <si>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</si>
  <si>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</si>
  <si>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</si>
  <si>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</si>
  <si>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</si>
  <si>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</si>
  <si>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</si>
  <si>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</si>
  <si>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</si>
  <si>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</si>
  <si>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</si>
  <si>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</si>
  <si>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</si>
  <si>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</si>
  <si>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</si>
  <si>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</si>
  <si>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</si>
  <si>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</si>
  <si>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</si>
  <si>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</si>
  <si>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</si>
  <si>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</si>
  <si>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</si>
  <si>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</si>
  <si>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</si>
  <si>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</si>
  <si>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</si>
  <si>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</si>
  <si>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</si>
  <si>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</si>
  <si>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</si>
  <si>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</si>
  <si>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</si>
  <si>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</si>
  <si>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</si>
  <si>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</si>
  <si>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</si>
  <si>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</si>
  <si>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</si>
  <si>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</si>
  <si>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</si>
  <si>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</si>
  <si>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</si>
  <si>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</si>
  <si>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</si>
  <si>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</si>
  <si>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</si>
  <si>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</si>
  <si>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</si>
  <si>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</si>
  <si>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</si>
  <si>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</si>
  <si>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</si>
  <si>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</si>
  <si>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</si>
  <si>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</si>
  <si>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</si>
  <si>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</si>
  <si>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</si>
  <si>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</si>
  <si>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</si>
  <si>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</si>
  <si>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</si>
  <si>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</si>
  <si>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</si>
  <si>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</si>
  <si>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</si>
  <si>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</si>
  <si>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</si>
  <si>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</si>
  <si>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</si>
  <si>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</si>
  <si>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</si>
  <si>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</si>
  <si>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</si>
  <si>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</si>
  <si>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</si>
  <si>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</si>
  <si>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</si>
  <si>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</si>
  <si>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</si>
  <si>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</si>
  <si>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</si>
  <si>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</si>
  <si>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</si>
  <si>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</si>
  <si>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</si>
  <si>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</si>
  <si>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</si>
  <si>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</si>
  <si>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</si>
  <si>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</si>
  <si>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</si>
  <si>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</si>
  <si>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</si>
  <si>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</si>
  <si>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</si>
  <si>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</si>
  <si>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</si>
  <si>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</si>
  <si>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</si>
  <si>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</si>
  <si>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</si>
  <si>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</si>
  <si>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</si>
  <si>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</si>
  <si>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</si>
  <si>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</si>
  <si>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</si>
  <si>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</si>
  <si>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</si>
  <si>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</si>
  <si>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</si>
  <si>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</si>
  <si>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</si>
  <si>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</si>
  <si>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</si>
  <si>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</si>
  <si>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</si>
  <si>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</si>
  <si>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</si>
  <si>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</si>
  <si>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</si>
  <si>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</si>
  <si>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</si>
  <si>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</si>
  <si>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</si>
  <si>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</si>
  <si>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</si>
  <si>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</si>
  <si>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</si>
  <si>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</si>
  <si>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</si>
  <si>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</si>
  <si>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</si>
  <si>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</si>
  <si>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</si>
  <si>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</si>
  <si>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</si>
  <si>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</si>
  <si>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</si>
  <si>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</si>
  <si>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</si>
  <si>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</si>
  <si>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</si>
  <si>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</si>
  <si>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</si>
  <si>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</si>
  <si>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</si>
  <si>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</si>
  <si>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</si>
  <si>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</si>
  <si>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</si>
  <si>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</si>
  <si>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</si>
  <si>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</si>
  <si>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</si>
  <si>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</si>
  <si>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</si>
  <si>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</si>
  <si>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</si>
  <si>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</si>
  <si>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</si>
  <si>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</si>
  <si>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</si>
  <si>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</si>
  <si>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</si>
  <si>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</si>
  <si>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</si>
  <si>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</si>
  <si>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</si>
  <si>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</si>
  <si>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</si>
  <si>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</si>
  <si>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</si>
  <si>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</si>
  <si>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</si>
  <si>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</si>
  <si>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</si>
  <si>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</si>
  <si>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</si>
  <si>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</si>
  <si>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</si>
  <si>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</si>
  <si>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</si>
  <si>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</si>
  <si>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</si>
  <si>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</si>
  <si>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</si>
  <si>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</si>
  <si>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</si>
  <si>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</si>
  <si>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</si>
  <si>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</si>
  <si>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</si>
  <si>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</si>
  <si>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</si>
  <si>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</si>
  <si>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</si>
  <si>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</si>
  <si>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</si>
  <si>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</si>
  <si>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</si>
  <si>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</si>
  <si>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</si>
  <si>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</si>
  <si>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</si>
  <si>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</si>
  <si>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</si>
  <si>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</si>
  <si>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</si>
  <si>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</si>
  <si>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</si>
  <si>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</si>
  <si>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</si>
  <si>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</si>
  <si>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</si>
  <si>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</si>
  <si>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</si>
  <si>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</si>
  <si>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</si>
  <si>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</si>
  <si>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</si>
  <si>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</si>
  <si>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</si>
  <si>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</si>
  <si>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</si>
  <si>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</si>
  <si>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</si>
  <si>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</si>
  <si>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</si>
  <si>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</si>
  <si>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</si>
  <si>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</si>
  <si>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</si>
  <si>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</si>
  <si>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</si>
  <si>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</si>
  <si>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</si>
  <si>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</si>
  <si>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</si>
  <si>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</si>
  <si>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</si>
  <si>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</si>
  <si>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</si>
  <si>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</si>
  <si>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</si>
  <si>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</si>
  <si>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</si>
  <si>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</si>
  <si>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</si>
  <si>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</si>
  <si>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</si>
  <si>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</si>
  <si>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</si>
  <si>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</si>
  <si>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</si>
  <si>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</si>
  <si>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</si>
  <si>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</si>
  <si>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</si>
  <si>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</si>
  <si>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</si>
  <si>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</si>
  <si>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</si>
  <si>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</si>
  <si>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</si>
  <si>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</si>
  <si>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</si>
  <si>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</si>
  <si>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</si>
  <si>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</si>
  <si>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</si>
  <si>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</si>
  <si>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</si>
  <si>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</si>
  <si>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</si>
  <si>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</si>
  <si>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</si>
  <si>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</si>
  <si>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</si>
  <si>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</si>
  <si>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</si>
  <si>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</si>
  <si>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</si>
  <si>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</si>
  <si>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</si>
  <si>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</si>
  <si>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</si>
  <si>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</si>
  <si>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</si>
  <si>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</si>
  <si>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</si>
  <si>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</si>
  <si>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</si>
  <si>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</si>
  <si>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</si>
  <si>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</si>
  <si>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</si>
  <si>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</si>
  <si>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</si>
  <si>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</si>
  <si>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</si>
  <si>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</si>
  <si>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</si>
  <si>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</si>
  <si>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</si>
  <si>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</si>
  <si>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</si>
  <si>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</si>
  <si>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</si>
  <si>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</si>
  <si>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</si>
  <si>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</si>
  <si>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</si>
  <si>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</si>
  <si>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</si>
  <si>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</si>
  <si>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</si>
  <si>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</si>
  <si>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</si>
  <si>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</si>
  <si>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</si>
  <si>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</si>
  <si>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</si>
  <si>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</si>
  <si>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</si>
  <si>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</si>
  <si>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</si>
  <si>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</si>
  <si>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</si>
  <si>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</si>
  <si>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</si>
  <si>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</si>
  <si>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</si>
  <si>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</si>
  <si>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</si>
  <si>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</si>
  <si>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</si>
  <si>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</si>
  <si>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</si>
  <si>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</si>
  <si>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</si>
  <si>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</si>
  <si>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</si>
  <si>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</si>
  <si>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</si>
  <si>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</si>
  <si>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</si>
  <si>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</si>
  <si>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</si>
  <si>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</si>
  <si>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</si>
  <si>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</si>
  <si>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</si>
  <si>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</si>
  <si>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</si>
  <si>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</si>
  <si>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</si>
  <si>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</si>
  <si>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</si>
  <si>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</si>
  <si>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</si>
  <si>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</si>
  <si>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</si>
  <si>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</si>
  <si>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</si>
  <si>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</si>
  <si>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</si>
  <si>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</si>
  <si>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</si>
  <si>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</si>
  <si>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</si>
  <si>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</si>
  <si>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</si>
  <si>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</si>
  <si>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</si>
  <si>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</si>
  <si>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</si>
  <si>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</si>
  <si>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</si>
  <si>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</si>
  <si>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</si>
  <si>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</si>
  <si>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</si>
  <si>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</si>
  <si>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</si>
  <si>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</si>
  <si>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</si>
  <si>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</si>
  <si>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</si>
  <si>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</si>
  <si>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</si>
  <si>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</si>
  <si>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</si>
  <si>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</si>
  <si>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</si>
  <si>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</si>
  <si>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</si>
  <si>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</si>
  <si>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</si>
  <si>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</si>
  <si>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</si>
  <si>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</si>
  <si>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</si>
  <si>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</si>
  <si>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</si>
  <si>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</si>
  <si>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</si>
  <si>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</si>
  <si>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</si>
  <si>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</si>
  <si>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</si>
  <si>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</si>
  <si>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</si>
  <si>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</si>
  <si>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</si>
  <si>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</si>
  <si>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</si>
  <si>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</si>
  <si>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</si>
  <si>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</si>
  <si>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</si>
  <si>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</si>
  <si>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</si>
  <si>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</si>
  <si>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</si>
  <si>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</si>
  <si>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</si>
  <si>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</si>
  <si>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</si>
  <si>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</si>
  <si>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</si>
  <si>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</si>
  <si>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</si>
  <si>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</si>
  <si>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</si>
  <si>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</si>
  <si>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</si>
  <si>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</si>
  <si>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</si>
  <si>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</si>
  <si>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</si>
  <si>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</si>
  <si>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</si>
  <si>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</si>
  <si>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</si>
  <si>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</si>
  <si>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</si>
  <si>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</si>
  <si>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</si>
  <si>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</si>
  <si>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</si>
  <si>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</si>
  <si>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</si>
  <si>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</si>
  <si>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</si>
  <si>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</si>
  <si>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</si>
  <si>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</si>
  <si>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</si>
  <si>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</si>
  <si>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</si>
  <si>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</si>
  <si>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</si>
  <si>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</si>
  <si>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</si>
  <si>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</si>
  <si>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</si>
  <si>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</si>
  <si>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</si>
  <si>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</si>
  <si>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</si>
  <si>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</si>
  <si>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</si>
  <si>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</si>
  <si>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</si>
  <si>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</si>
  <si>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</si>
  <si>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</si>
  <si>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</si>
  <si>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</si>
  <si>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</si>
  <si>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</si>
  <si>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</si>
  <si>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</si>
  <si>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</si>
  <si>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</si>
  <si>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</si>
  <si>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</si>
  <si>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</si>
  <si>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</si>
  <si>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</si>
  <si>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</si>
  <si>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</si>
  <si>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</si>
  <si>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</si>
  <si>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</si>
  <si>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</si>
  <si>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</si>
  <si>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</si>
  <si>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</si>
  <si>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</si>
  <si>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</si>
  <si>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</si>
  <si>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</si>
  <si>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</si>
  <si>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</si>
  <si>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</si>
  <si>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</si>
  <si>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</si>
  <si>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</si>
  <si>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</si>
  <si>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</si>
  <si>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</si>
  <si>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</si>
  <si>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</si>
  <si>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</si>
  <si>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</si>
  <si>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</si>
  <si>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</si>
  <si>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</si>
  <si>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</si>
  <si>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</si>
  <si>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</si>
  <si>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</si>
  <si>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</si>
  <si>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</si>
  <si>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</si>
  <si>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</si>
  <si>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</si>
  <si>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</si>
  <si>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</si>
  <si>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</si>
  <si>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</si>
  <si>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</si>
  <si>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</si>
  <si>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</si>
  <si>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</si>
  <si>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</si>
  <si>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</si>
  <si>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</si>
  <si>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</si>
  <si>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</si>
  <si>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</si>
  <si>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</si>
  <si>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</si>
  <si>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</si>
  <si>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</si>
  <si>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</si>
  <si>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</si>
  <si>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</si>
  <si>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</si>
  <si>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</si>
  <si>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</si>
  <si>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</si>
  <si>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</si>
  <si>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</si>
  <si>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</si>
  <si>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</si>
  <si>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</si>
  <si>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</si>
  <si>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</si>
  <si>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</si>
  <si>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</si>
  <si>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</si>
  <si>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</si>
  <si>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</si>
  <si>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</si>
  <si>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</si>
  <si>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</si>
  <si>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</si>
  <si>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</si>
  <si>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</si>
  <si>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</si>
  <si>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</si>
  <si>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</si>
  <si>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</si>
  <si>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</si>
  <si>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</si>
  <si>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</si>
  <si>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</si>
  <si>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</si>
  <si>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</si>
  <si>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</si>
  <si>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</si>
  <si>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</si>
  <si>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</si>
  <si>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</si>
  <si>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</si>
  <si>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</si>
  <si>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</si>
  <si>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</si>
  <si>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</si>
  <si>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</si>
  <si>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</si>
  <si>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</si>
  <si>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</si>
  <si>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</si>
  <si>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</si>
  <si>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</si>
  <si>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</si>
  <si>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</si>
  <si>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</si>
  <si>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</si>
  <si>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</si>
  <si>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</si>
  <si>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</si>
  <si>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</si>
  <si>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</si>
  <si>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</si>
  <si>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</si>
  <si>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</si>
  <si>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</si>
  <si>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</si>
  <si>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</si>
  <si>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</si>
  <si>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</si>
  <si>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</si>
  <si>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</si>
  <si>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</si>
  <si>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</si>
  <si>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</si>
  <si>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</si>
  <si>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</si>
  <si>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</si>
  <si>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</si>
  <si>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</si>
  <si>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</si>
  <si>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</si>
  <si>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</si>
  <si>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</si>
  <si>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</si>
  <si>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</si>
  <si>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</si>
  <si>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</si>
  <si>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</si>
  <si>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</si>
  <si>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</si>
  <si>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</si>
  <si>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</si>
  <si>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</si>
  <si>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</si>
  <si>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</si>
  <si>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</si>
  <si>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</si>
  <si>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</si>
  <si>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</si>
  <si>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</si>
  <si>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</si>
  <si>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</si>
  <si>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</si>
  <si>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</si>
  <si>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</si>
  <si>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</si>
  <si>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</si>
  <si>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</si>
  <si>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</si>
  <si>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</si>
  <si>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</si>
  <si>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</si>
  <si>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</si>
  <si>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</si>
  <si>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</si>
  <si>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</si>
  <si>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</si>
  <si>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</si>
  <si>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</si>
  <si>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</si>
  <si>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</si>
  <si>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</si>
  <si>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</si>
  <si>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</si>
  <si>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</si>
  <si>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</si>
  <si>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</si>
  <si>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</si>
  <si>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</si>
  <si>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</si>
  <si>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</si>
  <si>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</si>
  <si>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</si>
  <si>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</si>
  <si>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</si>
  <si>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</si>
  <si>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</si>
  <si>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</si>
  <si>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</si>
  <si>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</si>
  <si>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</si>
  <si>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</si>
  <si>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</si>
  <si>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</si>
  <si>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</si>
  <si>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</si>
  <si>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</si>
  <si>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</si>
  <si>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</si>
  <si>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</si>
  <si>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</si>
  <si>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</si>
  <si>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</si>
  <si>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</si>
  <si>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</si>
  <si>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</si>
  <si>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</si>
  <si>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</si>
  <si>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</si>
  <si>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</si>
  <si>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</si>
  <si>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</si>
  <si>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</si>
  <si>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</si>
  <si>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</si>
  <si>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</si>
  <si>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</si>
  <si>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</si>
  <si>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</si>
  <si>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</si>
  <si>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</si>
  <si>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</si>
  <si>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</si>
  <si>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</si>
  <si>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</si>
  <si>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</si>
  <si>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</si>
  <si>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</si>
  <si>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</si>
  <si>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</si>
  <si>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</si>
  <si>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</si>
  <si>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</si>
  <si>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</si>
  <si>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</si>
  <si>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</si>
  <si>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</si>
  <si>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</si>
  <si>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</si>
  <si>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</si>
  <si>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</si>
  <si>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</si>
  <si>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</si>
  <si>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</si>
  <si>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</si>
  <si>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</si>
  <si>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</si>
  <si>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</si>
  <si>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</si>
  <si>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</si>
  <si>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</si>
  <si>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</si>
  <si>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</si>
  <si>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</si>
  <si>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</si>
  <si>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</si>
  <si>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</si>
  <si>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</si>
  <si>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</si>
  <si>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</si>
  <si>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</si>
  <si>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</si>
  <si>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</si>
  <si>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</si>
  <si>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</si>
  <si>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</si>
  <si>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</si>
  <si>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</si>
  <si>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</si>
  <si>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</si>
  <si>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</si>
  <si>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</si>
  <si>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</si>
  <si>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</si>
  <si>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</si>
  <si>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</si>
  <si>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</si>
  <si>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</si>
  <si>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</si>
  <si>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</si>
  <si>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</si>
  <si>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</si>
  <si>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</si>
  <si>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</si>
  <si>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</si>
  <si>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</si>
  <si>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</si>
  <si>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</si>
  <si>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</si>
  <si>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</si>
  <si>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</si>
  <si>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</si>
  <si>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</si>
  <si>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</si>
  <si>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</si>
  <si>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</si>
  <si>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</si>
  <si>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</si>
  <si>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</si>
  <si>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</si>
  <si>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</si>
  <si>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</si>
  <si>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</si>
  <si>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</si>
  <si>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</si>
  <si>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</si>
  <si>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</si>
  <si>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</si>
  <si>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</si>
  <si>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</si>
  <si>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</si>
  <si>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</si>
  <si>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</si>
  <si>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</si>
  <si>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</si>
  <si>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</si>
  <si>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</si>
  <si>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</si>
  <si>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</si>
  <si>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</si>
  <si>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</si>
  <si>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</si>
  <si>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</si>
  <si>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</si>
  <si>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</si>
  <si>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</si>
  <si>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</si>
  <si>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</si>
  <si>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</si>
  <si>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</si>
  <si>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</si>
  <si>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</si>
  <si>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</si>
  <si>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</si>
  <si>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</si>
  <si>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</si>
  <si>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</si>
  <si>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</si>
  <si>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</si>
  <si>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</si>
  <si>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</si>
  <si>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</si>
  <si>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</si>
  <si>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</si>
  <si>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</si>
  <si>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</si>
  <si>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</si>
  <si>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</si>
  <si>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</si>
  <si>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</si>
  <si>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</si>
  <si>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</si>
  <si>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</si>
  <si>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</si>
  <si>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</si>
  <si>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</si>
  <si>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</si>
  <si>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</si>
  <si>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</si>
  <si>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</si>
  <si>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</si>
  <si>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</si>
  <si>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</si>
  <si>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</si>
  <si>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</si>
  <si>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</si>
  <si>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</si>
  <si>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</si>
  <si>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</si>
  <si>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</si>
  <si>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</si>
  <si>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</si>
  <si>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</si>
  <si>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</si>
  <si>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</si>
  <si>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</si>
  <si>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</si>
  <si>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</si>
  <si>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</si>
  <si>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</si>
  <si>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</si>
  <si>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</si>
  <si>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</si>
  <si>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</si>
  <si>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</si>
  <si>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</si>
  <si>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</si>
  <si>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</si>
  <si>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</si>
  <si>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</si>
  <si>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</si>
  <si>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</si>
  <si>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</si>
  <si>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</si>
  <si>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</si>
  <si>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</si>
  <si>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</si>
  <si>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</si>
  <si>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</si>
  <si>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</si>
  <si>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</si>
  <si>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</si>
  <si>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</si>
  <si>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</si>
  <si>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</si>
  <si>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</si>
  <si>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</si>
  <si>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</si>
  <si>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</si>
  <si>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</si>
  <si>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</si>
  <si>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</si>
  <si>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</si>
  <si>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</si>
  <si>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</si>
  <si>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</si>
  <si>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</si>
  <si>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</si>
  <si>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</si>
  <si>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</si>
  <si>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</si>
  <si>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</si>
  <si>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</si>
  <si>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</si>
  <si>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</si>
  <si>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</si>
  <si>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</si>
  <si>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</si>
  <si>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</si>
  <si>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</si>
  <si>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</si>
  <si>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</si>
  <si>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</si>
  <si>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</si>
  <si>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</si>
  <si>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</si>
  <si>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</si>
  <si>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</si>
  <si>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</si>
  <si>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</si>
  <si>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</si>
  <si>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</si>
  <si>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</si>
  <si>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</si>
  <si>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</si>
  <si>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</si>
  <si>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</si>
  <si>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</si>
  <si>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</si>
  <si>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</si>
  <si>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</si>
  <si>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</si>
  <si>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</si>
  <si>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</si>
  <si>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</si>
  <si>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</si>
  <si>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</si>
  <si>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</si>
  <si>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</si>
  <si>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</si>
  <si>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</si>
  <si>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</si>
  <si>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</si>
  <si>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</si>
  <si>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</si>
  <si>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</si>
  <si>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</si>
  <si>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</si>
  <si>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</si>
  <si>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</si>
  <si>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</si>
  <si>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</si>
  <si>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</si>
  <si>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</si>
  <si>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</si>
  <si>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</si>
  <si>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</si>
  <si>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</si>
  <si>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</si>
  <si>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</si>
  <si>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</si>
  <si>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</si>
  <si>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</si>
  <si>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</si>
  <si>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</si>
  <si>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</si>
  <si>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</si>
  <si>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</si>
  <si>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</si>
  <si>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</si>
  <si>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</si>
  <si>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</si>
  <si>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</si>
  <si>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</si>
  <si>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</si>
  <si>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</si>
  <si>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</si>
  <si>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</si>
  <si>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</si>
  <si>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</si>
  <si>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</si>
  <si>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</si>
  <si>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</si>
  <si>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</si>
  <si>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</si>
  <si>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</si>
  <si>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</si>
  <si>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</si>
  <si>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</si>
  <si>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</si>
  <si>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</si>
  <si>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</si>
  <si>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</si>
  <si>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</si>
  <si>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</si>
  <si>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</si>
  <si>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</si>
  <si>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</si>
  <si>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</si>
  <si>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</si>
  <si>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</si>
  <si>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</si>
  <si>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</si>
  <si>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</si>
  <si>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</si>
  <si>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</si>
  <si>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</si>
  <si>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</si>
  <si>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</si>
  <si>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</si>
  <si>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</si>
  <si>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</si>
  <si>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</si>
  <si>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</si>
  <si>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</si>
  <si>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</si>
  <si>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</si>
  <si>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</si>
  <si>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</si>
  <si>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</si>
  <si>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</si>
  <si>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</si>
  <si>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</si>
  <si>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</si>
  <si>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</si>
  <si>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</si>
  <si>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</si>
  <si>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</si>
  <si>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</si>
  <si>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</si>
  <si>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</si>
  <si>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</si>
  <si>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</si>
  <si>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</si>
  <si>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</si>
  <si>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</si>
  <si>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</si>
  <si>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</si>
  <si>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</si>
  <si>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</si>
  <si>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</si>
  <si>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</si>
  <si>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</si>
  <si>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</si>
  <si>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</si>
  <si>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</si>
  <si>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</si>
  <si>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</si>
  <si>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</si>
  <si>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</si>
  <si>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</si>
  <si>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</si>
  <si>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</si>
  <si>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</si>
  <si>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</si>
  <si>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</si>
  <si>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</si>
  <si>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</si>
  <si>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</si>
  <si>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</si>
  <si>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</si>
  <si>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</si>
  <si>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</si>
  <si>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</si>
  <si>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</si>
  <si>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</si>
  <si>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</si>
  <si>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</si>
  <si>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</si>
  <si>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</si>
  <si>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</si>
  <si>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</si>
  <si>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</si>
  <si>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</si>
  <si>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</si>
  <si>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</si>
  <si>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</si>
  <si>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</si>
  <si>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</si>
  <si>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</si>
  <si>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</si>
  <si>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</si>
  <si>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</si>
  <si>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</si>
  <si>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</si>
  <si>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</si>
  <si>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</si>
  <si>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</si>
  <si>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</si>
  <si>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</si>
  <si>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</si>
  <si>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</si>
  <si>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</si>
  <si>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</si>
  <si>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</si>
  <si>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</si>
  <si>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</si>
  <si>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</si>
  <si>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</si>
  <si>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</si>
  <si>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</si>
  <si>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</si>
  <si>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</si>
  <si>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</si>
  <si>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</si>
  <si>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</si>
  <si>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</si>
  <si>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</si>
  <si>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</si>
  <si>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</si>
  <si>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</si>
  <si>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</si>
  <si>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</si>
  <si>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</si>
  <si>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</si>
  <si>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</si>
  <si>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</si>
  <si>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</si>
  <si>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</si>
  <si>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</si>
  <si>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</si>
  <si>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</si>
  <si>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</si>
  <si>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</si>
  <si>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</si>
  <si>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</si>
  <si>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</si>
  <si>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</si>
  <si>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</si>
  <si>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</si>
  <si>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</si>
  <si>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</si>
  <si>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</si>
  <si>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</si>
  <si>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</si>
  <si>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</si>
  <si>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</si>
  <si>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</si>
  <si>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</si>
  <si>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</si>
  <si>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</si>
  <si>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</si>
  <si>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</si>
  <si>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</si>
  <si>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</si>
  <si>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</si>
  <si>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</si>
  <si>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</si>
  <si>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</si>
  <si>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</si>
  <si>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</si>
  <si>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</si>
  <si>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</si>
  <si>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</si>
  <si>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</si>
  <si>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</si>
  <si>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</si>
  <si>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</si>
  <si>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</si>
  <si>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</si>
  <si>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</si>
  <si>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</si>
  <si>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</si>
  <si>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</si>
  <si>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</si>
  <si>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</si>
  <si>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</si>
  <si>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</si>
  <si>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</si>
  <si>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</si>
  <si>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</si>
  <si>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</si>
  <si>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</si>
  <si>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</si>
  <si>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</si>
  <si>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</si>
  <si>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</si>
  <si>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</si>
  <si>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</si>
  <si>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</si>
  <si>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</si>
  <si>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</si>
  <si>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</si>
  <si>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</si>
  <si>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</si>
  <si>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</si>
  <si>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</si>
  <si>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</si>
  <si>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</si>
  <si>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</si>
  <si>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</si>
  <si>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</si>
  <si>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</si>
  <si>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</si>
  <si>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</si>
  <si>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</si>
  <si>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</si>
  <si>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</si>
  <si>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</si>
  <si>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</si>
  <si>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</si>
  <si>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</si>
  <si>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</si>
  <si>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</si>
  <si>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</si>
  <si>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</si>
  <si>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</si>
  <si>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</si>
  <si>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</si>
  <si>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</si>
  <si>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</si>
  <si>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</si>
  <si>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</si>
  <si>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</si>
  <si>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</si>
  <si>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</si>
  <si>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</si>
  <si>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</si>
  <si>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</si>
  <si>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</si>
  <si>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</si>
  <si>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</si>
  <si>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</si>
  <si>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</si>
  <si>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</si>
  <si>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</si>
  <si>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</si>
  <si>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</si>
  <si>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</si>
  <si>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</si>
  <si>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</si>
  <si>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</si>
  <si>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</si>
  <si>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</si>
  <si>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</si>
  <si>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</si>
  <si>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</si>
  <si>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</si>
  <si>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</si>
  <si>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</si>
  <si>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</si>
  <si>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</si>
  <si>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</si>
  <si>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</si>
  <si>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</si>
  <si>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</si>
  <si>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</si>
  <si>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</si>
  <si>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</si>
  <si>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</si>
  <si>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</si>
  <si>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</si>
  <si>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</si>
  <si>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</si>
  <si>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</si>
  <si>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</si>
  <si>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</si>
  <si>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</si>
  <si>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</si>
  <si>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</si>
  <si>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</si>
  <si>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</si>
  <si>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</si>
  <si>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</si>
  <si>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</si>
  <si>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</si>
  <si>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</si>
  <si>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</si>
  <si>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</si>
  <si>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</si>
  <si>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</si>
  <si>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</si>
  <si>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</si>
  <si>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</si>
  <si>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</si>
  <si>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</si>
  <si>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</si>
  <si>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</si>
  <si>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</si>
  <si>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</si>
  <si>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</si>
  <si>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</si>
  <si>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</si>
  <si>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</si>
  <si>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</si>
  <si>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</si>
  <si>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</si>
  <si>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</si>
  <si>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</si>
  <si>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</si>
  <si>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</si>
  <si>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</si>
  <si>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</si>
  <si>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</si>
  <si>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</si>
  <si>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</si>
  <si>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</si>
  <si>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</si>
  <si>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</si>
  <si>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</si>
  <si>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</si>
  <si>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</si>
  <si>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</si>
  <si>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</si>
  <si>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</si>
  <si>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</si>
  <si>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</si>
  <si>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</si>
  <si>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</si>
  <si>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</si>
  <si>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</si>
  <si>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</si>
  <si>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</si>
  <si>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</si>
  <si>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</si>
  <si>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</si>
  <si>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</si>
  <si>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</si>
  <si>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</si>
  <si>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</si>
  <si>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</si>
  <si>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</si>
  <si>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</si>
  <si>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</si>
  <si>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</si>
  <si>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</si>
  <si>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</si>
  <si>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</si>
  <si>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</si>
  <si>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</si>
  <si>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</si>
  <si>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</si>
  <si>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</si>
  <si>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</si>
  <si>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</si>
  <si>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</si>
  <si>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</si>
  <si>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</si>
  <si>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</si>
  <si>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</si>
  <si>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</si>
  <si>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</si>
  <si>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</si>
  <si>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</si>
  <si>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</si>
  <si>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</si>
  <si>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</si>
  <si>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</si>
  <si>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</si>
  <si>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</si>
  <si>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</si>
  <si>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</si>
  <si>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</si>
  <si>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</si>
  <si>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</si>
  <si>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</si>
  <si>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</si>
  <si>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</si>
  <si>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</si>
  <si>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</si>
  <si>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</si>
  <si>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</si>
  <si>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</si>
  <si>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</si>
  <si>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</si>
  <si>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</si>
  <si>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</si>
  <si>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</si>
  <si>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</si>
  <si>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</si>
  <si>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</si>
  <si>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</si>
  <si>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</si>
  <si>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</si>
  <si>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</si>
  <si>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</si>
  <si>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</si>
  <si>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</si>
  <si>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</si>
  <si>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</si>
  <si>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</si>
  <si>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</si>
  <si>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</si>
  <si>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</si>
  <si>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</si>
  <si>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</si>
  <si>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</si>
  <si>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</si>
  <si>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</si>
  <si>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</si>
  <si>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</si>
  <si>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</si>
  <si>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</si>
  <si>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</si>
  <si>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</si>
  <si>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</si>
  <si>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</si>
  <si>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</si>
  <si>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</si>
  <si>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</si>
  <si>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</si>
  <si>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</si>
  <si>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</si>
  <si>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</si>
  <si>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</si>
  <si>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</si>
  <si>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</si>
  <si>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</si>
  <si>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</si>
  <si>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</si>
  <si>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</si>
  <si>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</si>
  <si>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</si>
  <si>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</si>
  <si>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</si>
  <si>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</si>
  <si>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</si>
  <si>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</si>
  <si>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</si>
  <si>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</si>
  <si>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</si>
  <si>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</si>
  <si>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</si>
  <si>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</si>
  <si>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</si>
  <si>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</si>
  <si>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</si>
  <si>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</si>
  <si>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</si>
  <si>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</si>
  <si>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</si>
  <si>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</si>
  <si>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</si>
  <si>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</si>
  <si>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</si>
  <si>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</si>
  <si>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</si>
  <si>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</si>
  <si>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</si>
  <si>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</si>
  <si>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</si>
  <si>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</si>
  <si>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</si>
  <si>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</si>
  <si>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</si>
  <si>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</si>
  <si>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</si>
  <si>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</si>
  <si>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</si>
  <si>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</si>
  <si>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</si>
  <si>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</si>
  <si>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</si>
  <si>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</si>
  <si>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</si>
  <si>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</si>
  <si>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</si>
  <si>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</si>
  <si>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</si>
  <si>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</si>
  <si>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</si>
  <si>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</si>
  <si>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</si>
  <si>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</si>
  <si>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</si>
  <si>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</si>
  <si>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</si>
  <si>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</si>
  <si>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</si>
  <si>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</si>
  <si>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</si>
  <si>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</si>
  <si>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</si>
  <si>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</si>
  <si>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</si>
  <si>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</si>
  <si>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</si>
  <si>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</si>
  <si>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</si>
  <si>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</si>
  <si>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</si>
  <si>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</si>
  <si>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</si>
  <si>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</si>
  <si>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</si>
  <si>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</si>
  <si>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</si>
  <si>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</si>
  <si>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</si>
  <si>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</si>
  <si>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</si>
  <si>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</si>
  <si>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</si>
  <si>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</si>
  <si>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</si>
  <si>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</si>
  <si>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</si>
  <si>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</si>
  <si>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</si>
  <si>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</si>
  <si>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</si>
  <si>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</si>
  <si>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</si>
  <si>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</si>
  <si>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</si>
  <si>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</si>
  <si>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</si>
  <si>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</si>
  <si>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</si>
  <si>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</si>
  <si>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</si>
  <si>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</si>
  <si>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</si>
  <si>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</si>
  <si>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</si>
  <si>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</si>
  <si>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</si>
  <si>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</si>
  <si>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</si>
  <si>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</si>
  <si>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</si>
  <si>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</si>
  <si>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</si>
  <si>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</si>
  <si>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</si>
  <si>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</si>
  <si>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</si>
  <si>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</si>
  <si>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</si>
  <si>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</si>
  <si>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</si>
  <si>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</si>
  <si>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</si>
  <si>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</si>
  <si>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</si>
  <si>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</si>
  <si>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</si>
  <si>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</si>
  <si>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</si>
  <si>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</si>
  <si>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</si>
  <si>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</si>
  <si>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</si>
  <si>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</si>
  <si>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</si>
  <si>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</si>
  <si>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</si>
  <si>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</si>
  <si>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</si>
  <si>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</si>
  <si>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</si>
  <si>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</si>
  <si>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</si>
  <si>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</si>
  <si>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</si>
  <si>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</si>
  <si>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</si>
  <si>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</si>
  <si>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</si>
  <si>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</si>
  <si>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</si>
  <si>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</si>
  <si>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</si>
  <si>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</si>
  <si>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</si>
  <si>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</si>
  <si>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</si>
  <si>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</si>
  <si>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</si>
  <si>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</si>
  <si>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</si>
  <si>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</si>
  <si>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</si>
  <si>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</si>
  <si>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</si>
  <si>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</si>
  <si>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</si>
  <si>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</si>
  <si>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</si>
  <si>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</si>
  <si>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</si>
  <si>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</si>
  <si>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</si>
  <si>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</si>
  <si>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</si>
  <si>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</si>
  <si>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</si>
  <si>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</si>
  <si>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</si>
  <si>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</si>
  <si>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</si>
  <si>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</si>
  <si>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</si>
  <si>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</si>
  <si>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</si>
  <si>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</si>
  <si>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</si>
  <si>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</si>
  <si>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</si>
  <si>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</si>
  <si>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</si>
  <si>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</si>
  <si>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</si>
  <si>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</si>
  <si>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</si>
  <si>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</si>
  <si>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</si>
  <si>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</si>
  <si>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</si>
  <si>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</si>
  <si>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</si>
  <si>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</si>
  <si>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</si>
  <si>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</si>
  <si>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</si>
  <si>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</si>
  <si>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</si>
  <si>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</si>
  <si>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</si>
  <si>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</si>
  <si>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</si>
  <si>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</si>
  <si>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</si>
  <si>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</si>
  <si>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</si>
  <si>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</si>
  <si>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</si>
  <si>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</si>
  <si>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</si>
  <si>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</si>
  <si>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</si>
  <si>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</si>
  <si>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</si>
  <si>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</si>
  <si>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</si>
  <si>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</si>
  <si>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</si>
  <si>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</si>
  <si>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</si>
  <si>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</si>
  <si>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</si>
  <si>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</si>
  <si>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</si>
  <si>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</si>
  <si>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</si>
  <si>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</si>
  <si>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</si>
  <si>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</si>
  <si>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</si>
  <si>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</si>
  <si>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</si>
  <si>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</si>
  <si>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</si>
  <si>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</si>
  <si>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</si>
  <si>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</si>
  <si>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</si>
  <si>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</si>
  <si>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</si>
  <si>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</si>
  <si>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</si>
  <si>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</si>
  <si>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</si>
  <si>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</si>
  <si>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</si>
  <si>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</si>
  <si>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</si>
  <si>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</si>
  <si>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</si>
  <si>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</si>
  <si>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</si>
  <si>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</si>
  <si>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</si>
  <si>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</si>
  <si>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</si>
  <si>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</si>
  <si>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</si>
  <si>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</si>
  <si>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</si>
  <si>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</si>
  <si>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</si>
  <si>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</si>
  <si>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</si>
  <si>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</si>
  <si>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</si>
  <si>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</si>
  <si>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</si>
  <si>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</si>
  <si>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</si>
  <si>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</si>
  <si>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</si>
  <si>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</si>
  <si>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</si>
  <si>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</si>
  <si>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</si>
  <si>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</si>
  <si>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</si>
  <si>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</si>
  <si>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</si>
  <si>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</si>
  <si>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</si>
  <si>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</si>
  <si>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</si>
  <si>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</si>
  <si>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</si>
  <si>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</si>
  <si>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</si>
  <si>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</si>
  <si>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</si>
  <si>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</si>
  <si>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</si>
  <si>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</si>
  <si>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</si>
  <si>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</si>
  <si>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</si>
  <si>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</si>
  <si>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</si>
  <si>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</si>
  <si>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</si>
  <si>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</si>
  <si>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</si>
  <si>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</si>
  <si>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</si>
  <si>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</si>
  <si>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</si>
  <si>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</si>
  <si>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</si>
  <si>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</si>
  <si>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</si>
  <si>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</si>
  <si>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</si>
  <si>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</si>
  <si>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</si>
  <si>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</si>
  <si>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</si>
  <si>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</si>
  <si>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</si>
  <si>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</si>
  <si>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</si>
  <si>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</si>
  <si>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</si>
  <si>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</si>
  <si>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</si>
  <si>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</si>
  <si>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</si>
  <si>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</si>
  <si>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</si>
  <si>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</si>
  <si>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</si>
  <si>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</si>
  <si>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</si>
  <si>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</si>
  <si>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</si>
  <si>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</si>
  <si>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</si>
  <si>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</si>
  <si>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</si>
  <si>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</si>
  <si>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</si>
  <si>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</si>
  <si>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</si>
  <si>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</si>
  <si>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</si>
  <si>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</si>
  <si>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</si>
  <si>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</si>
  <si>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</si>
  <si>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</si>
  <si>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</si>
  <si>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</si>
  <si>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</si>
  <si>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</si>
  <si>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</si>
  <si>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</si>
  <si>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</si>
  <si>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</si>
  <si>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</si>
  <si>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</si>
  <si>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</si>
  <si>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</si>
  <si>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</si>
  <si>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</si>
  <si>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</si>
  <si>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</si>
  <si>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</si>
  <si>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</si>
  <si>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</si>
  <si>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</si>
  <si>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</si>
  <si>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</si>
  <si>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</si>
  <si>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</si>
  <si>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</si>
  <si>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</si>
  <si>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</si>
  <si>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</si>
  <si>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</si>
  <si>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</si>
  <si>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</si>
  <si>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</si>
  <si>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</si>
  <si>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</si>
  <si>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</si>
  <si>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</si>
  <si>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</si>
  <si>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</si>
  <si>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</si>
  <si>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</si>
  <si>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</si>
  <si>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</si>
  <si>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</si>
  <si>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</si>
  <si>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</si>
  <si>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</si>
  <si>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</si>
  <si>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</si>
  <si>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</si>
  <si>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</si>
  <si>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</si>
  <si>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</si>
  <si>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</si>
  <si>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</si>
  <si>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</si>
  <si>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</si>
  <si>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</si>
  <si>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</si>
  <si>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</si>
  <si>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</si>
  <si>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</si>
  <si>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</si>
  <si>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</si>
  <si>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</si>
  <si>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</si>
  <si>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</si>
  <si>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</si>
  <si>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</si>
  <si>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</si>
  <si>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</si>
  <si>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</si>
  <si>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</si>
  <si>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</si>
  <si>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</si>
  <si>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</si>
  <si>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</si>
  <si>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</si>
  <si>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</si>
  <si>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</si>
  <si>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</si>
  <si>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</si>
  <si>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</si>
  <si>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</si>
  <si>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</si>
  <si>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</si>
  <si>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</si>
  <si>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</si>
  <si>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</si>
  <si>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</si>
  <si>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</si>
  <si>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</si>
  <si>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</si>
  <si>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</si>
  <si>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</si>
  <si>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</si>
  <si>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</si>
  <si>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</si>
  <si>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</si>
  <si>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</si>
  <si>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</si>
  <si>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</si>
  <si>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</si>
  <si>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</si>
  <si>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</si>
  <si>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</si>
  <si>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</si>
  <si>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</si>
  <si>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</si>
  <si>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</si>
  <si>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</si>
  <si>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</si>
  <si>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</si>
  <si>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</si>
  <si>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</si>
  <si>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</si>
  <si>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</si>
  <si>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</si>
  <si>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</si>
  <si>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</si>
  <si>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</si>
  <si>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</si>
  <si>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</si>
  <si>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</si>
  <si>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</si>
  <si>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</si>
  <si>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</si>
  <si>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</si>
  <si>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</si>
  <si>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</si>
  <si>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</si>
  <si>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</si>
  <si>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</si>
  <si>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</si>
  <si>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</si>
  <si>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</si>
  <si>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</si>
  <si>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</si>
  <si>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</si>
  <si>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</si>
  <si>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</si>
  <si>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</si>
  <si>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</si>
  <si>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</si>
  <si>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</si>
  <si>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</si>
  <si>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</si>
  <si>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</si>
  <si>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</si>
  <si>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</si>
  <si>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</si>
  <si>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</si>
  <si>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</si>
  <si>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</si>
  <si>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</si>
  <si>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</si>
  <si>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</si>
  <si>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</si>
  <si>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</si>
  <si>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</si>
  <si>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</si>
  <si>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</si>
  <si>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</si>
  <si>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</si>
  <si>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</si>
  <si>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</si>
  <si>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</si>
  <si>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</si>
  <si>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</si>
  <si>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</si>
  <si>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</si>
  <si>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</si>
  <si>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</si>
  <si>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</si>
  <si>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</si>
  <si>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</si>
  <si>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</si>
  <si>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</si>
  <si>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</si>
  <si>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</si>
  <si>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</si>
  <si>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</si>
  <si>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</si>
  <si>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</si>
  <si>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</si>
  <si>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</si>
  <si>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</si>
  <si>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</si>
  <si>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</si>
  <si>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</si>
  <si>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</si>
  <si>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</si>
  <si>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</si>
  <si>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</si>
  <si>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</si>
  <si>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</si>
  <si>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</si>
  <si>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</si>
  <si>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</si>
  <si>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</si>
  <si>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</si>
  <si>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</si>
  <si>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</si>
  <si>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</si>
  <si>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</si>
  <si>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</si>
  <si>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</si>
  <si>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</si>
  <si>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</si>
  <si>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</si>
  <si>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</si>
  <si>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</si>
  <si>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</si>
  <si>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</si>
  <si>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</si>
  <si>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</si>
  <si>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</si>
  <si>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</si>
  <si>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</si>
  <si>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</si>
  <si>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</si>
  <si>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</si>
  <si>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</si>
  <si>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</si>
  <si>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</si>
  <si>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</si>
  <si>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</si>
  <si>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</si>
  <si>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</si>
  <si>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</si>
  <si>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</si>
  <si>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</si>
  <si>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</si>
  <si>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</si>
  <si>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</si>
  <si>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</si>
  <si>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</si>
  <si>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</si>
  <si>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</si>
  <si>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</si>
  <si>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</si>
  <si>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</si>
  <si>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</si>
  <si>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</si>
  <si>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</si>
  <si>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</si>
  <si>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</si>
  <si>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</si>
  <si>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</si>
  <si>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</si>
  <si>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</si>
  <si>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</si>
  <si>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</si>
  <si>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</si>
  <si>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</si>
  <si>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</si>
  <si>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</si>
  <si>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</si>
  <si>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</si>
  <si>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</si>
  <si>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</si>
  <si>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</si>
  <si>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</si>
  <si>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</si>
  <si>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</si>
  <si>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</si>
  <si>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</si>
  <si>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</si>
  <si>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</si>
  <si>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</si>
  <si>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</si>
  <si>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</si>
  <si>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</si>
  <si>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</si>
  <si>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</si>
  <si>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</si>
  <si>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</si>
  <si>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</si>
  <si>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</si>
  <si>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</si>
  <si>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</si>
  <si>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</si>
  <si>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</si>
  <si>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</si>
  <si>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</si>
  <si>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</si>
  <si>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</si>
  <si>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</si>
  <si>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</si>
  <si>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</si>
  <si>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</si>
  <si>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</si>
  <si>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</si>
  <si>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</si>
  <si>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</si>
  <si>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</si>
  <si>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</si>
  <si>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</si>
  <si>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</si>
  <si>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</si>
  <si>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</si>
  <si>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</si>
  <si>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</si>
  <si>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</si>
  <si>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</si>
  <si>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</si>
  <si>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</si>
  <si>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</si>
  <si>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</si>
  <si>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</si>
  <si>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</si>
  <si>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</si>
  <si>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</si>
  <si>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</si>
  <si>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</si>
  <si>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</si>
  <si>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</si>
  <si>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</si>
  <si>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</si>
  <si>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</si>
  <si>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</si>
  <si>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</si>
  <si>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</si>
  <si>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</si>
  <si>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</si>
  <si>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</si>
  <si>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</si>
  <si>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</si>
  <si>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</si>
  <si>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</si>
  <si>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</si>
  <si>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</si>
  <si>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</si>
  <si>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</si>
  <si>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</si>
  <si>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</si>
  <si>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</si>
  <si>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</si>
  <si>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</si>
  <si>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</si>
  <si>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</si>
  <si>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</si>
  <si>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</si>
  <si>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</si>
  <si>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</si>
  <si>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</si>
  <si>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</si>
  <si>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</si>
  <si>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</si>
  <si>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</si>
  <si>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</si>
  <si>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</si>
  <si>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</si>
  <si>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</si>
  <si>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</si>
  <si>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</si>
  <si>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</si>
  <si>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</si>
  <si>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</si>
  <si>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</si>
  <si>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</si>
  <si>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</si>
  <si>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</si>
  <si>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</si>
  <si>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</si>
  <si>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</si>
  <si>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</si>
  <si>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</si>
  <si>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</si>
  <si>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</si>
  <si>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</si>
  <si>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</si>
  <si>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</si>
  <si>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</si>
  <si>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</si>
  <si>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</si>
  <si>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</si>
  <si>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</si>
  <si>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</si>
  <si>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</si>
  <si>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</si>
  <si>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</si>
  <si>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</si>
  <si>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</si>
  <si>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</si>
  <si>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</si>
  <si>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</si>
  <si>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</si>
  <si>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</si>
  <si>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</si>
  <si>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</si>
  <si>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</si>
  <si>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</si>
  <si>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</si>
  <si>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</si>
  <si>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</si>
  <si>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</si>
  <si>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</si>
  <si>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</si>
  <si>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</si>
  <si>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</si>
  <si>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</si>
  <si>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</si>
  <si>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</si>
  <si>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</si>
  <si>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</si>
  <si>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</si>
  <si>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</si>
  <si>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</si>
  <si>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</si>
  <si>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</si>
  <si>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</si>
  <si>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</si>
  <si>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</si>
  <si>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</si>
  <si>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</si>
  <si>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</si>
  <si>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</si>
  <si>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</si>
  <si>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</si>
  <si>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</si>
  <si>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</si>
  <si>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</si>
  <si>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</si>
  <si>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</si>
  <si>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</si>
  <si>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</si>
  <si>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</si>
  <si>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</si>
  <si>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</si>
  <si>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</si>
  <si>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</si>
  <si>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</si>
  <si>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</si>
  <si>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</si>
  <si>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</si>
  <si>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</si>
  <si>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</si>
  <si>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</si>
  <si>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</si>
  <si>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</si>
  <si>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</si>
  <si>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</si>
  <si>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</si>
  <si>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</si>
  <si>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</si>
  <si>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</si>
  <si>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</si>
  <si>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</si>
  <si>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</si>
  <si>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</si>
  <si>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</si>
  <si>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</si>
  <si>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</si>
  <si>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</si>
  <si>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</si>
  <si>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</si>
  <si>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</si>
  <si>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</si>
  <si>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</si>
  <si>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</si>
  <si>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</si>
  <si>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</si>
  <si>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</si>
  <si>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</si>
  <si>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</si>
  <si>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</si>
  <si>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</si>
  <si>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</si>
  <si>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</si>
  <si>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</si>
  <si>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</si>
  <si>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</si>
  <si>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</si>
  <si>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</si>
  <si>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</si>
  <si>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</si>
  <si>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</si>
  <si>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</si>
  <si>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</si>
  <si>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</si>
  <si>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</si>
  <si>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</si>
  <si>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</si>
  <si>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</si>
  <si>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</si>
  <si>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</si>
  <si>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</si>
  <si>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</si>
  <si>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</si>
  <si>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</si>
  <si>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</si>
  <si>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</si>
  <si>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</si>
  <si>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</si>
  <si>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</si>
  <si>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</si>
  <si>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</si>
  <si>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</si>
  <si>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</si>
  <si>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</si>
  <si>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</si>
  <si>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</si>
  <si>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</si>
  <si>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</si>
  <si>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</si>
  <si>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</si>
  <si>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</si>
  <si>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</si>
  <si>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</si>
  <si>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</si>
  <si>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</si>
  <si>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</si>
  <si>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</si>
  <si>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</si>
  <si>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</si>
  <si>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</si>
  <si>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</si>
  <si>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</si>
  <si>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</si>
  <si>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</si>
  <si>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</si>
  <si>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</si>
  <si>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</si>
  <si>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</si>
  <si>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</si>
  <si>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</si>
  <si>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</si>
  <si>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</si>
  <si>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</si>
  <si>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</si>
  <si>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</si>
  <si>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</si>
  <si>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</si>
  <si>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</si>
  <si>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</si>
  <si>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</si>
  <si>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</si>
  <si>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</si>
  <si>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</si>
  <si>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</si>
  <si>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</si>
  <si>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</si>
  <si>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</si>
  <si>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</si>
  <si>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</si>
  <si>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</si>
  <si>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</si>
  <si>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</si>
  <si>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</si>
  <si>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</si>
  <si>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</si>
  <si>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</si>
  <si>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</si>
  <si>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</si>
  <si>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</si>
  <si>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</si>
  <si>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</si>
  <si>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</si>
  <si>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</si>
  <si>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</si>
  <si>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</si>
  <si>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</si>
  <si>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</si>
  <si>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</si>
  <si>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</si>
  <si>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</si>
  <si>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</si>
  <si>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</si>
  <si>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</si>
  <si>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</si>
  <si>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</si>
  <si>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</si>
  <si>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</si>
  <si>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</si>
  <si>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</si>
  <si>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</si>
  <si>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</si>
  <si>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</si>
  <si>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</si>
  <si>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</si>
  <si>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</si>
  <si>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</si>
  <si>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</si>
  <si>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</si>
  <si>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</si>
  <si>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</si>
  <si>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</si>
  <si>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</si>
  <si>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</si>
  <si>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</si>
  <si>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</si>
  <si>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</si>
  <si>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</si>
  <si>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</si>
  <si>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</si>
  <si>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</si>
  <si>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</si>
  <si>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</si>
  <si>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</si>
  <si>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</si>
  <si>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</si>
  <si>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</si>
  <si>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</si>
  <si>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</si>
  <si>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</si>
  <si>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</si>
  <si>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</si>
  <si>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</si>
  <si>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</si>
  <si>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</si>
  <si>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</si>
  <si>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</si>
  <si>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</si>
  <si>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</si>
  <si>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</si>
  <si>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</si>
  <si>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</si>
  <si>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</si>
  <si>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</si>
  <si>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</si>
  <si>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</si>
  <si>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</si>
  <si>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</si>
  <si>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</si>
  <si>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</si>
  <si>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</si>
  <si>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</si>
  <si>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</si>
  <si>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</si>
  <si>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</si>
  <si>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</si>
  <si>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</si>
  <si>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</si>
  <si>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</si>
  <si>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</si>
  <si>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</si>
  <si>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</si>
  <si>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</si>
  <si>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</si>
  <si>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</si>
  <si>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</si>
  <si>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</si>
  <si>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</si>
  <si>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</si>
  <si>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</si>
  <si>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</si>
  <si>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</si>
  <si>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</si>
  <si>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</si>
  <si>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</si>
  <si>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</si>
  <si>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</si>
  <si>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</si>
  <si>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</si>
  <si>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</si>
  <si>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</si>
  <si>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</si>
  <si>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</si>
  <si>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</si>
  <si>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</si>
  <si>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</si>
  <si>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</si>
  <si>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</si>
  <si>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</si>
  <si>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</si>
  <si>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</si>
  <si>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</si>
  <si>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</si>
  <si>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</si>
  <si>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</si>
  <si>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</si>
  <si>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</si>
  <si>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</si>
  <si>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</si>
  <si>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</si>
  <si>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</si>
  <si>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</si>
  <si>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</si>
  <si>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</si>
  <si>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</si>
  <si>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</si>
  <si>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</si>
  <si>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</si>
  <si>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</si>
  <si>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</si>
  <si>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</si>
  <si>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</si>
  <si>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</si>
  <si>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</si>
  <si>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</si>
  <si>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</si>
  <si>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</si>
  <si>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</si>
  <si>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</si>
  <si>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</si>
  <si>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</si>
  <si>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</si>
  <si>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</si>
  <si>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</si>
  <si>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</si>
  <si>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</si>
  <si>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</si>
  <si>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</si>
  <si>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</si>
  <si>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</si>
  <si>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</si>
  <si>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</si>
  <si>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</si>
  <si>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</si>
  <si>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</si>
  <si>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</si>
  <si>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</si>
  <si>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</si>
  <si>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</si>
  <si>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</si>
  <si>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</si>
  <si>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</si>
  <si>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</si>
  <si>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</si>
  <si>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</si>
  <si>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</si>
  <si>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</si>
  <si>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</si>
  <si>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</si>
  <si>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</si>
  <si>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</si>
  <si>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</si>
  <si>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</si>
  <si>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</si>
  <si>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</si>
  <si>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</si>
  <si>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</si>
  <si>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</si>
  <si>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</si>
  <si>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</si>
  <si>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</si>
  <si>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</si>
  <si>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</si>
  <si>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</si>
  <si>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</si>
  <si>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</si>
  <si>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</si>
  <si>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</si>
  <si>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</si>
  <si>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</si>
  <si>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</si>
  <si>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</si>
  <si>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</si>
  <si>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</si>
  <si>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</si>
  <si>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</si>
  <si>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</si>
  <si>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</si>
  <si>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</si>
  <si>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</si>
  <si>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</si>
  <si>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</si>
  <si>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</si>
  <si>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</si>
  <si>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</si>
  <si>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</si>
  <si>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</si>
  <si>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</si>
  <si>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</si>
  <si>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</si>
  <si>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</si>
  <si>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</si>
  <si>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</si>
  <si>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</si>
  <si>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</si>
  <si>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</si>
  <si>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</si>
  <si>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</si>
  <si>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</si>
  <si>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</si>
  <si>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</si>
  <si>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</si>
  <si>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</si>
  <si>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</si>
  <si>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</si>
  <si>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</si>
  <si>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</si>
  <si>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</si>
  <si>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</si>
  <si>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</si>
  <si>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</si>
  <si>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</si>
  <si>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</si>
  <si>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</si>
  <si>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</si>
  <si>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</si>
  <si>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</si>
  <si>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</si>
  <si>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</si>
  <si>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</si>
  <si>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</si>
  <si>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</si>
  <si>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</si>
  <si>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</si>
  <si>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</si>
  <si>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</si>
  <si>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</si>
  <si>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</si>
  <si>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</si>
  <si>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</si>
  <si>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</si>
  <si>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</si>
  <si>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</si>
  <si>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</si>
  <si>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</si>
  <si>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</si>
  <si>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</si>
  <si>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</si>
  <si>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</si>
  <si>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</si>
  <si>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</si>
  <si>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</si>
  <si>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</si>
  <si>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</si>
  <si>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</si>
  <si>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</si>
  <si>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</si>
  <si>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</si>
  <si>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</si>
  <si>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</si>
  <si>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</si>
  <si>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</si>
  <si>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</si>
  <si>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</si>
  <si>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</si>
  <si>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</si>
  <si>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</si>
  <si>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</si>
  <si>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</si>
  <si>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</si>
  <si>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</si>
  <si>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</si>
  <si>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</si>
  <si>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</si>
  <si>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</si>
  <si>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</si>
  <si>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</si>
  <si>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</si>
  <si>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</si>
  <si>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</si>
  <si>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</si>
  <si>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</si>
  <si>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</si>
  <si>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</si>
  <si>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</si>
  <si>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</si>
  <si>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</si>
  <si>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</si>
  <si>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</si>
  <si>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</si>
  <si>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</si>
  <si>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</si>
  <si>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</si>
  <si>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</si>
  <si>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</si>
  <si>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</si>
  <si>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</si>
  <si>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</si>
  <si>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</si>
  <si>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</si>
  <si>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</si>
  <si>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</si>
  <si>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</si>
  <si>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</si>
  <si>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</si>
  <si>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</si>
  <si>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</si>
  <si>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</si>
  <si>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</si>
  <si>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</si>
  <si>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</si>
  <si>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</si>
  <si>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</si>
  <si>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</si>
  <si>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</si>
  <si>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</si>
  <si>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</si>
  <si>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</si>
  <si>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</si>
  <si>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</si>
  <si>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</si>
  <si>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</si>
  <si>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</si>
  <si>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</si>
  <si>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</si>
  <si>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</si>
  <si>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</si>
  <si>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</si>
  <si>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</si>
  <si>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</si>
  <si>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</si>
  <si>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</si>
  <si>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</si>
  <si>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</si>
  <si>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</si>
  <si>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</si>
  <si>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</si>
  <si>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</si>
  <si>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</si>
  <si>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</si>
  <si>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</si>
  <si>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</si>
  <si>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</si>
  <si>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</si>
  <si>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</si>
  <si>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</si>
  <si>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</si>
  <si>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</si>
  <si>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</si>
  <si>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</si>
  <si>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</si>
  <si>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</si>
  <si>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</si>
  <si>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</si>
  <si>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</si>
  <si>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</si>
  <si>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</si>
  <si>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</si>
  <si>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</si>
  <si>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</si>
  <si>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</si>
  <si>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</si>
  <si>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</si>
  <si>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</si>
  <si>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</si>
  <si>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</si>
  <si>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</si>
  <si>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</si>
  <si>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</si>
  <si>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</si>
  <si>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</si>
  <si>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</si>
  <si>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</si>
  <si>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</si>
  <si>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</si>
  <si>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</si>
  <si>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</si>
  <si>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</si>
  <si>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</si>
  <si>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</si>
  <si>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</si>
  <si>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</si>
  <si>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</si>
  <si>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</si>
  <si>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</si>
  <si>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</si>
  <si>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</si>
  <si>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</si>
  <si>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</si>
  <si>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</si>
  <si>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</si>
  <si>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</si>
  <si>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</si>
  <si>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</si>
  <si>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</si>
  <si>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</si>
  <si>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</si>
  <si>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</si>
  <si>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</si>
  <si>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</si>
  <si>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</si>
  <si>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</si>
  <si>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</si>
  <si>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</si>
  <si>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</si>
  <si>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</si>
  <si>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</si>
  <si>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</si>
  <si>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</si>
  <si>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</si>
  <si>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</si>
  <si>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</si>
  <si>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</si>
  <si>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</si>
  <si>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</si>
  <si>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</si>
  <si>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</si>
  <si>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</si>
  <si>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</si>
  <si>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</si>
  <si>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</si>
  <si>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</si>
  <si>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</si>
  <si>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</si>
  <si>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</si>
  <si>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</si>
  <si>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</si>
  <si>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</si>
  <si>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</si>
  <si>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</si>
  <si>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</si>
  <si>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</si>
  <si>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</si>
  <si>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</si>
  <si>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</si>
  <si>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</si>
  <si>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</si>
  <si>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</si>
  <si>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</si>
  <si>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</si>
  <si>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</si>
  <si>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</si>
  <si>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</si>
  <si>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</si>
  <si>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</si>
  <si>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</si>
  <si>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</si>
  <si>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</si>
  <si>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</si>
  <si>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</si>
  <si>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</si>
  <si>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</si>
  <si>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</si>
  <si>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</si>
  <si>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</si>
  <si>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</si>
  <si>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</si>
  <si>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</si>
  <si>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</si>
  <si>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</si>
  <si>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</si>
  <si>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</si>
  <si>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</si>
  <si>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</si>
  <si>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</si>
  <si>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</si>
  <si>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</si>
  <si>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</si>
  <si>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</si>
  <si>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</si>
  <si>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</si>
  <si>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</si>
  <si>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</si>
  <si>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</si>
  <si>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</si>
  <si>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</si>
  <si>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</si>
  <si>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</si>
  <si>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</si>
  <si>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</si>
  <si>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</si>
  <si>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</si>
  <si>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</si>
  <si>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</si>
  <si>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</si>
  <si>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</si>
  <si>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</si>
  <si>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</si>
  <si>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</si>
  <si>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</si>
  <si>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</si>
  <si>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</si>
  <si>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</si>
  <si>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</si>
  <si>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</si>
  <si>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</si>
  <si>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</si>
  <si>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</si>
  <si>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</si>
  <si>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</si>
  <si>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</si>
  <si>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</si>
  <si>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</si>
  <si>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</si>
  <si>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</si>
  <si>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</si>
  <si>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</si>
  <si>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</si>
  <si>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</si>
  <si>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</si>
  <si>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</si>
  <si>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</si>
  <si>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</si>
  <si>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</si>
  <si>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</si>
  <si>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</si>
  <si>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</si>
  <si>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</si>
  <si>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</si>
  <si>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</si>
  <si>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</si>
  <si>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</si>
  <si>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</si>
  <si>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</si>
  <si>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</si>
  <si>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</si>
  <si>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</si>
  <si>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</si>
  <si>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</si>
  <si>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</si>
  <si>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</si>
  <si>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</si>
  <si>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</si>
  <si>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</si>
  <si>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</si>
  <si>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</si>
  <si>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</si>
  <si>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</si>
  <si>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</si>
  <si>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</si>
  <si>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</si>
  <si>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</si>
  <si>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</si>
  <si>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</si>
  <si>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</si>
  <si>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</si>
  <si>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</si>
  <si>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</si>
  <si>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</si>
  <si>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</si>
  <si>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</si>
  <si>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</si>
  <si>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</si>
  <si>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</si>
  <si>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</si>
  <si>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</si>
  <si>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</si>
  <si>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</si>
  <si>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</si>
  <si>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</si>
  <si>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</si>
  <si>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</si>
  <si>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</si>
  <si>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</si>
  <si>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</si>
  <si>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</si>
  <si>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</si>
  <si>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</si>
  <si>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</si>
  <si>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</si>
  <si>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</si>
  <si>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</si>
  <si>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</si>
  <si>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</si>
  <si>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</si>
  <si>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</si>
  <si>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</si>
  <si>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</si>
  <si>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</si>
  <si>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</si>
  <si>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</si>
  <si>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</si>
  <si>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</si>
  <si>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</si>
  <si>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</si>
  <si>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</si>
  <si>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</si>
  <si>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</si>
  <si>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</si>
  <si>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</si>
  <si>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</si>
  <si>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</si>
  <si>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</si>
  <si>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</si>
  <si>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</si>
  <si>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</si>
  <si>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</si>
  <si>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</si>
  <si>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</si>
  <si>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</si>
  <si>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</si>
  <si>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</si>
  <si>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</si>
  <si>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</si>
  <si>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</si>
  <si>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</si>
  <si>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</si>
  <si>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</si>
  <si>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</si>
  <si>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</si>
  <si>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</si>
  <si>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</si>
  <si>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</si>
  <si>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</si>
  <si>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</si>
  <si>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</si>
  <si>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</si>
  <si>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</si>
  <si>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</si>
  <si>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</si>
  <si>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</si>
  <si>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</si>
  <si>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</si>
  <si>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</si>
  <si>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</si>
  <si>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</si>
  <si>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</si>
  <si>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</si>
  <si>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</si>
  <si>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</si>
  <si>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</si>
  <si>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</si>
  <si>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</si>
  <si>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</si>
  <si>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</si>
  <si>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</si>
  <si>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</si>
  <si>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</si>
  <si>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</si>
  <si>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</si>
  <si>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</si>
  <si>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</si>
  <si>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</si>
  <si>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</si>
  <si>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</si>
  <si>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</si>
  <si>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</si>
  <si>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</si>
  <si>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</si>
  <si>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</si>
  <si>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</si>
  <si>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</si>
  <si>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</si>
  <si>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</si>
  <si>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</si>
  <si>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</si>
  <si>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</si>
  <si>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</si>
  <si>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</si>
  <si>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</si>
  <si>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</si>
  <si>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</si>
  <si>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</si>
  <si>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</si>
  <si>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</si>
  <si>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</si>
  <si>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</si>
  <si>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</si>
  <si>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</si>
  <si>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</si>
  <si>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</si>
  <si>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</si>
  <si>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</si>
  <si>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</si>
  <si>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</si>
  <si>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</si>
  <si>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</si>
  <si>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</si>
  <si>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</si>
  <si>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</si>
  <si>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</si>
  <si>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</si>
  <si>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</si>
  <si>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</si>
  <si>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</si>
  <si>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</si>
  <si>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</si>
  <si>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</si>
  <si>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</si>
  <si>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</si>
  <si>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</si>
  <si>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</si>
  <si>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</si>
  <si>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</si>
  <si>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</si>
  <si>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</si>
  <si>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</si>
  <si>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</si>
  <si>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</si>
  <si>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</si>
  <si>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</si>
  <si>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</si>
  <si>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</si>
  <si>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</si>
  <si>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</si>
  <si>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</si>
  <si>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</si>
  <si>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</si>
  <si>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</si>
  <si>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</si>
  <si>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</si>
  <si>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</si>
  <si>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</si>
  <si>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</si>
  <si>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</si>
  <si>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</si>
  <si>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</si>
  <si>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</si>
  <si>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</si>
  <si>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</si>
  <si>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</si>
  <si>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</si>
  <si>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</si>
  <si>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</si>
  <si>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</si>
  <si>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</si>
  <si>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</si>
  <si>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</si>
  <si>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</si>
  <si>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</si>
  <si>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</si>
  <si>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</si>
  <si>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</si>
  <si>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</si>
  <si>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</si>
  <si>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</si>
  <si>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</si>
  <si>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</si>
  <si>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</si>
  <si>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</si>
  <si>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</si>
  <si>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</si>
  <si>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</si>
  <si>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</si>
  <si>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</si>
  <si>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</si>
  <si>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</si>
  <si>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</si>
  <si>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</si>
  <si>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</si>
  <si>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</si>
  <si>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</si>
  <si>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</si>
  <si>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</si>
  <si>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</si>
  <si>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</si>
  <si>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</si>
  <si>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</si>
  <si>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</si>
  <si>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</si>
  <si>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</si>
  <si>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</si>
  <si>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</si>
  <si>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</si>
  <si>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</si>
  <si>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</si>
  <si>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</si>
  <si>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</si>
  <si>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</si>
  <si>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</si>
  <si>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</si>
  <si>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</si>
  <si>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</si>
  <si>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</si>
  <si>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</si>
  <si>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</si>
  <si>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</si>
  <si>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</si>
  <si>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</si>
  <si>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</si>
  <si>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</si>
  <si>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</si>
  <si>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</si>
  <si>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</si>
  <si>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</si>
  <si>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</si>
  <si>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</si>
  <si>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</si>
  <si>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</si>
  <si>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</si>
  <si>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</si>
  <si>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</si>
  <si>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</si>
  <si>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</si>
  <si>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</si>
  <si>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</si>
  <si>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</si>
  <si>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</si>
  <si>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</si>
  <si>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</si>
  <si>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</si>
  <si>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</si>
  <si>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</si>
  <si>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</si>
  <si>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</si>
  <si>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</si>
  <si>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</si>
  <si>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</si>
  <si>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</si>
  <si>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</si>
  <si>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</si>
  <si>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</si>
  <si>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</si>
  <si>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</si>
  <si>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</si>
  <si>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</si>
  <si>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</si>
  <si>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</si>
  <si>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</si>
  <si>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</si>
  <si>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</si>
  <si>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</si>
  <si>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</si>
  <si>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</si>
  <si>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</si>
  <si>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</si>
  <si>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</si>
  <si>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</si>
  <si>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</si>
  <si>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</si>
  <si>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</si>
  <si>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</si>
  <si>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</si>
  <si>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</si>
  <si>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</si>
  <si>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</si>
  <si>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</si>
  <si>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</si>
  <si>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</si>
  <si>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</si>
  <si>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</si>
  <si>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</si>
  <si>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</si>
  <si>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</si>
  <si>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</si>
  <si>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</si>
  <si>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</si>
  <si>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</si>
  <si>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</si>
  <si>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</si>
  <si>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</si>
  <si>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</si>
  <si>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</si>
  <si>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</si>
  <si>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</si>
  <si>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</si>
  <si>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</si>
  <si>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</si>
  <si>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</si>
  <si>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</si>
  <si>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</si>
  <si>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</si>
  <si>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</si>
  <si>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</si>
  <si>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</si>
  <si>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</si>
  <si>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</si>
  <si>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</si>
  <si>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</si>
  <si>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</si>
  <si>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</si>
  <si>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</si>
  <si>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</si>
  <si>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</si>
  <si>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</si>
  <si>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</si>
  <si>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</si>
  <si>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</si>
  <si>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</si>
  <si>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</si>
  <si>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</si>
  <si>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</si>
  <si>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</si>
  <si>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</si>
  <si>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</si>
  <si>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</si>
  <si>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</si>
  <si>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</si>
  <si>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</si>
  <si>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</si>
  <si>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</si>
  <si>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</si>
  <si>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</si>
  <si>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</si>
  <si>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</si>
  <si>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</si>
  <si>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</si>
  <si>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</si>
  <si>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</si>
  <si>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</si>
  <si>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</si>
  <si>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</si>
  <si>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</si>
  <si>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</si>
  <si>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</si>
  <si>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</si>
  <si>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</si>
  <si>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</si>
  <si>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</si>
  <si>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</si>
  <si>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</si>
  <si>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</si>
  <si>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</si>
  <si>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</si>
  <si>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</si>
  <si>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</si>
  <si>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</si>
  <si>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</si>
  <si>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</si>
  <si>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</si>
  <si>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</si>
  <si>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</si>
  <si>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</si>
  <si>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</si>
  <si>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</si>
  <si>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</si>
  <si>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</si>
  <si>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</si>
  <si>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</si>
  <si>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</si>
  <si>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</si>
  <si>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</si>
  <si>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</si>
  <si>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</si>
  <si>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</si>
  <si>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</si>
  <si>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</si>
  <si>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</si>
  <si>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</si>
  <si>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</si>
  <si>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</si>
  <si>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</si>
  <si>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</si>
  <si>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</si>
  <si>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</si>
  <si>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</si>
  <si>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</si>
  <si>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</si>
  <si>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</si>
  <si>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</si>
  <si>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</si>
  <si>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</si>
  <si>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</si>
  <si>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</si>
  <si>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</si>
  <si>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</si>
  <si>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</si>
  <si>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</si>
  <si>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</si>
  <si>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</si>
  <si>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</si>
  <si>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</si>
  <si>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</si>
  <si>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</si>
  <si>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</si>
  <si>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</si>
  <si>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</si>
  <si>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</si>
  <si>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</si>
  <si>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</si>
  <si>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</si>
  <si>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</si>
  <si>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</si>
  <si>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</si>
  <si>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</si>
  <si>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</si>
  <si>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</si>
  <si>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</si>
  <si>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</si>
  <si>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</si>
  <si>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</si>
  <si>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</si>
  <si>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</si>
  <si>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</si>
  <si>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</si>
  <si>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</si>
  <si>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</si>
  <si>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</si>
  <si>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</si>
  <si>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</si>
  <si>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</si>
  <si>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</si>
  <si>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</si>
  <si>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</si>
  <si>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</si>
  <si>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</si>
  <si>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</si>
  <si>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</si>
  <si>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</si>
  <si>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</si>
  <si>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</si>
  <si>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</si>
  <si>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</si>
  <si>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</si>
  <si>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</si>
  <si>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</si>
  <si>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</si>
  <si>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</si>
  <si>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</si>
  <si>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</si>
  <si>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</si>
  <si>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</si>
  <si>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</si>
  <si>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</si>
  <si>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</si>
  <si>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</si>
  <si>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</si>
  <si>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</si>
  <si>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</si>
  <si>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</si>
  <si>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</si>
  <si>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</si>
  <si>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</si>
  <si>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</si>
  <si>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</si>
  <si>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</si>
  <si>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</si>
  <si>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</si>
  <si>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</si>
  <si>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</si>
  <si>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</si>
  <si>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</si>
  <si>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</si>
  <si>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</si>
  <si>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</si>
  <si>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</si>
  <si>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</si>
  <si>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</si>
  <si>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</si>
  <si>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</si>
  <si>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</si>
  <si>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</si>
  <si>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</si>
  <si>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</si>
  <si>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</si>
  <si>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</si>
  <si>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</si>
  <si>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</si>
  <si>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</si>
  <si>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</si>
  <si>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</si>
  <si>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</si>
  <si>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</si>
  <si>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</si>
  <si>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</si>
  <si>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</si>
  <si>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</si>
  <si>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</si>
  <si>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</si>
  <si>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</si>
  <si>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</si>
  <si>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</si>
  <si>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</si>
  <si>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</si>
  <si>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</si>
  <si>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</si>
  <si>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</si>
  <si>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</si>
  <si>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</si>
  <si>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</si>
  <si>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</si>
  <si>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</si>
  <si>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</si>
  <si>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</si>
  <si>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</si>
  <si>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</si>
  <si>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</si>
  <si>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</si>
  <si>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</si>
  <si>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</si>
  <si>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</si>
  <si>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</si>
  <si>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</si>
  <si>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</si>
  <si>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</si>
  <si>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</si>
  <si>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</si>
  <si>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</si>
  <si>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</si>
  <si>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</si>
  <si>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</si>
  <si>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</si>
  <si>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</si>
  <si>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</si>
  <si>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</si>
  <si>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</si>
  <si>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</si>
  <si>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</si>
  <si>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</si>
  <si>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</si>
  <si>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</si>
  <si>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</si>
  <si>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</si>
  <si>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</si>
  <si>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</si>
  <si>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</si>
  <si>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</si>
  <si>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</si>
  <si>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</si>
  <si>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</si>
  <si>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</si>
  <si>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</si>
  <si>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</si>
  <si>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</si>
  <si>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</si>
  <si>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</si>
  <si>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</si>
  <si>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</si>
  <si>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</si>
  <si>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</si>
  <si>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</si>
  <si>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</si>
  <si>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</si>
  <si>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</si>
  <si>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</si>
  <si>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</si>
  <si>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</si>
  <si>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</si>
  <si>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</si>
  <si>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</si>
  <si>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</si>
  <si>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</si>
  <si>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</si>
  <si>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</si>
  <si>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</si>
  <si>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</si>
  <si>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</si>
  <si>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</si>
  <si>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</si>
  <si>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</si>
  <si>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</si>
  <si>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</si>
  <si>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</si>
  <si>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</si>
  <si>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</si>
  <si>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</si>
  <si>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</si>
  <si>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</si>
  <si>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</si>
  <si>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</si>
  <si>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</si>
  <si>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</si>
  <si>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</si>
  <si>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</si>
  <si>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</si>
  <si>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</si>
  <si>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</si>
  <si>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</si>
  <si>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</si>
  <si>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</si>
  <si>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</si>
  <si>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</si>
  <si>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</si>
  <si>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</si>
  <si>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</si>
  <si>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</si>
  <si>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</si>
  <si>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</si>
  <si>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</si>
  <si>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</si>
  <si>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</si>
  <si>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</si>
  <si>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</si>
  <si>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</si>
  <si>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</si>
  <si>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</si>
  <si>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</si>
  <si>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</si>
  <si>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</si>
  <si>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</si>
  <si>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</si>
  <si>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</si>
  <si>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</si>
  <si>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</si>
  <si>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</si>
  <si>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</si>
  <si>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</si>
  <si>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</si>
  <si>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</si>
  <si>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</si>
  <si>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</si>
  <si>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</si>
  <si>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</si>
  <si>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</si>
  <si>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</si>
  <si>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</si>
  <si>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</si>
  <si>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</si>
  <si>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</si>
  <si>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</si>
  <si>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</si>
  <si>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</si>
  <si>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</si>
  <si>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</si>
  <si>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</si>
  <si>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</si>
  <si>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</si>
  <si>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</si>
  <si>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</si>
  <si>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</si>
  <si>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</si>
  <si>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</si>
  <si>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</si>
  <si>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</si>
  <si>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</si>
  <si>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</si>
  <si>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</si>
  <si>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</si>
  <si>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</si>
  <si>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</si>
  <si>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</si>
  <si>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</si>
  <si>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</si>
  <si>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</si>
  <si>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</si>
  <si>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</si>
  <si>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</si>
  <si>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</si>
  <si>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</si>
  <si>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</si>
  <si>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</si>
  <si>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</si>
  <si>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</si>
  <si>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</si>
  <si>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</si>
  <si>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</si>
  <si>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</si>
  <si>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</si>
  <si>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</si>
  <si>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</si>
  <si>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</si>
  <si>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</si>
  <si>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</si>
  <si>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</si>
  <si>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</si>
  <si>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</si>
  <si>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</si>
  <si>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</si>
  <si>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</si>
  <si>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</si>
  <si>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</si>
  <si>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</si>
  <si>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</si>
  <si>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</si>
  <si>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</si>
  <si>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</si>
  <si>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</si>
  <si>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</si>
  <si>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</si>
  <si>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</si>
  <si>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</si>
  <si>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</si>
  <si>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</si>
  <si>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</si>
  <si>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</si>
  <si>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</si>
  <si>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</si>
  <si>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</si>
  <si>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</si>
  <si>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</si>
  <si>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</si>
  <si>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</si>
  <si>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</si>
  <si>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</si>
  <si>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</si>
  <si>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</si>
  <si>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</si>
  <si>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</si>
  <si>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</si>
  <si>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</si>
  <si>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</si>
  <si>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</si>
  <si>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</si>
  <si>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</si>
  <si>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</si>
  <si>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</si>
  <si>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</si>
  <si>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</si>
  <si>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</si>
  <si>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</si>
  <si>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</si>
  <si>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</si>
  <si>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</si>
  <si>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</si>
  <si>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</si>
  <si>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</si>
  <si>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</si>
  <si>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</si>
  <si>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</si>
  <si>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</si>
  <si>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</si>
  <si>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</si>
  <si>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</si>
  <si>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</si>
  <si>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</si>
  <si>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</si>
  <si>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</si>
  <si>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</si>
  <si>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</si>
  <si>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</si>
  <si>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</si>
  <si>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</si>
  <si>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</si>
  <si>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</si>
  <si>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</si>
  <si>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</si>
  <si>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</si>
  <si>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</si>
  <si>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</si>
  <si>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</si>
  <si>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</si>
  <si>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</si>
  <si>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</si>
  <si>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</si>
  <si>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</si>
  <si>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</si>
  <si>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</si>
  <si>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</si>
  <si>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</si>
  <si>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</si>
  <si>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</si>
  <si>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</si>
  <si>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</si>
  <si>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</si>
  <si>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</si>
  <si>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</si>
  <si>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</si>
  <si>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</si>
  <si>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</si>
  <si>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</si>
  <si>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</si>
  <si>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</si>
  <si>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</si>
  <si>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</si>
  <si>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</si>
  <si>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</si>
  <si>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</si>
  <si>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</si>
  <si>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</si>
  <si>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</si>
  <si>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</si>
  <si>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</si>
  <si>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</si>
  <si>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</si>
  <si>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</si>
  <si>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</si>
  <si>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</si>
  <si>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</si>
  <si>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</si>
  <si>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</si>
  <si>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</si>
  <si>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</si>
  <si>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</si>
  <si>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</si>
  <si>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</si>
  <si>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</si>
  <si>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</si>
  <si>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</si>
  <si>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</si>
  <si>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</si>
  <si>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</si>
  <si>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</si>
  <si>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</si>
  <si>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</si>
  <si>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</si>
  <si>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</si>
  <si>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</si>
  <si>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</si>
  <si>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</si>
  <si>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</si>
  <si>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</si>
  <si>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</si>
  <si>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</si>
  <si>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</si>
  <si>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</si>
  <si>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</si>
  <si>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</si>
  <si>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</si>
  <si>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</si>
  <si>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</si>
  <si>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</si>
  <si>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</si>
  <si>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</si>
  <si>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</si>
  <si>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</si>
  <si>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</si>
  <si>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</si>
  <si>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</si>
  <si>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</si>
  <si>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</si>
  <si>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</si>
  <si>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</si>
  <si>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</si>
  <si>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</si>
  <si>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</si>
  <si>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</si>
  <si>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</si>
  <si>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</si>
  <si>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</si>
  <si>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</si>
  <si>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</si>
  <si>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</si>
  <si>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</si>
  <si>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</si>
  <si>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</si>
  <si>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</si>
  <si>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</si>
  <si>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</si>
  <si>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</si>
  <si>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</si>
  <si>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</si>
  <si>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</si>
  <si>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</si>
  <si>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</si>
  <si>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</si>
  <si>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</si>
  <si>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</si>
  <si>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</si>
  <si>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</si>
  <si>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</si>
  <si>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</si>
  <si>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</si>
  <si>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</si>
  <si>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</si>
  <si>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</si>
  <si>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</si>
  <si>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</si>
  <si>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</si>
  <si>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</si>
  <si>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</si>
  <si>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</si>
  <si>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</si>
  <si>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</si>
  <si>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</si>
  <si>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</si>
  <si>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</si>
  <si>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</si>
  <si>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</si>
  <si>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</si>
  <si>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</si>
  <si>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</si>
  <si>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</si>
  <si>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</si>
  <si>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</si>
  <si>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</si>
  <si>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</si>
  <si>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</si>
  <si>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</si>
  <si>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</si>
  <si>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</si>
  <si>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</si>
  <si>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</si>
  <si>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</si>
  <si>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</si>
  <si>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</si>
  <si>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</si>
  <si>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</si>
  <si>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</si>
  <si>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</si>
  <si>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</si>
  <si>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</si>
  <si>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</si>
  <si>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</si>
  <si>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</si>
  <si>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</si>
  <si>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</si>
  <si>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</si>
  <si>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</si>
  <si>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</si>
  <si>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</si>
  <si>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</si>
  <si>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</si>
  <si>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</si>
  <si>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</si>
  <si>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</si>
  <si>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</si>
  <si>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</si>
  <si>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</si>
  <si>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</si>
  <si>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</si>
  <si>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</si>
  <si>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</si>
  <si>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</si>
  <si>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</si>
  <si>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</si>
  <si>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</si>
  <si>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</si>
  <si>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</si>
  <si>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</si>
  <si>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</si>
  <si>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</si>
  <si>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</si>
  <si>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</si>
  <si>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</si>
  <si>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</si>
  <si>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</si>
  <si>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</si>
  <si>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</si>
  <si>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</si>
  <si>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</si>
  <si>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</si>
  <si>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</si>
  <si>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</si>
  <si>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</si>
  <si>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</si>
  <si>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</si>
  <si>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</si>
  <si>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</si>
  <si>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</si>
  <si>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</si>
  <si>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</si>
  <si>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</si>
  <si>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</si>
  <si>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</si>
  <si>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</si>
  <si>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</si>
  <si>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</si>
  <si>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</si>
  <si>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</si>
  <si>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</si>
  <si>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</si>
  <si>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</si>
  <si>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</si>
  <si>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</si>
  <si>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</si>
  <si>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</si>
  <si>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</si>
  <si>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</si>
  <si>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</si>
  <si>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</si>
  <si>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</si>
  <si>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</si>
  <si>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</si>
  <si>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</si>
  <si>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</si>
  <si>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</si>
  <si>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</si>
  <si>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</si>
  <si>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</si>
  <si>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</si>
  <si>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</si>
  <si>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</si>
  <si>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</si>
  <si>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</si>
  <si>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</si>
  <si>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</si>
  <si>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</si>
  <si>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</si>
  <si>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</si>
  <si>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</si>
  <si>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</si>
  <si>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</si>
  <si>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</si>
  <si>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</si>
  <si>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</si>
  <si>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</si>
  <si>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</si>
  <si>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</si>
  <si>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</si>
  <si>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</si>
  <si>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</si>
  <si>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</si>
  <si>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</si>
  <si>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</si>
  <si>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</si>
  <si>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</si>
  <si>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</si>
  <si>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</si>
  <si>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</si>
  <si>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</si>
  <si>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</si>
  <si>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</si>
  <si>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</si>
  <si>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</si>
  <si>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</si>
  <si>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</si>
  <si>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</si>
  <si>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</si>
  <si>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</si>
  <si>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</si>
  <si>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</si>
  <si>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</si>
  <si>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</si>
  <si>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</si>
  <si>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</si>
  <si>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</si>
  <si>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</si>
  <si>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</si>
  <si>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</si>
  <si>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</si>
  <si>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</si>
  <si>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</si>
  <si>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</si>
  <si>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</si>
  <si>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</si>
  <si>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</si>
  <si>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</si>
  <si>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</si>
  <si>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</si>
  <si>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</si>
  <si>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</si>
  <si>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</si>
  <si>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</si>
  <si>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</si>
  <si>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</si>
  <si>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</si>
  <si>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</si>
  <si>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</si>
  <si>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</si>
  <si>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</si>
  <si>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</si>
  <si>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</si>
  <si>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</si>
  <si>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</si>
  <si>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</si>
  <si>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</si>
  <si>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</si>
  <si>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</si>
  <si>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</si>
  <si>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</si>
  <si>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</si>
  <si>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</si>
  <si>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</si>
  <si>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</si>
  <si>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</si>
  <si>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</si>
  <si>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</si>
  <si>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</si>
  <si>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</si>
  <si>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</si>
  <si>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</si>
  <si>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</si>
  <si>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</si>
  <si>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</si>
  <si>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</si>
  <si>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</si>
  <si>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</si>
  <si>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</si>
  <si>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</si>
  <si>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</si>
  <si>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</si>
  <si>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</si>
  <si>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</si>
  <si>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</si>
  <si>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</si>
  <si>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</si>
  <si>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</si>
  <si>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</si>
  <si>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</si>
  <si>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</si>
  <si>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</si>
  <si>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</si>
  <si>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</si>
  <si>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</si>
  <si>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</si>
  <si>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</si>
  <si>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</si>
  <si>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</si>
  <si>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</si>
  <si>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</si>
  <si>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</si>
  <si>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</si>
  <si>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</si>
  <si>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</si>
  <si>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</si>
  <si>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</si>
  <si>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</si>
  <si>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</si>
  <si>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</si>
  <si>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</si>
  <si>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</si>
  <si>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</si>
  <si>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</si>
  <si>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</si>
  <si>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</si>
  <si>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</si>
  <si>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</si>
  <si>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</si>
  <si>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</si>
  <si>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</si>
  <si>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</si>
  <si>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</si>
  <si>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</si>
  <si>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</si>
  <si>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</si>
  <si>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</si>
  <si>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</si>
  <si>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</si>
  <si>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</si>
  <si>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</si>
  <si>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</si>
  <si>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</si>
  <si>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</si>
  <si>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</si>
  <si>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</si>
  <si>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</si>
  <si>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</si>
  <si>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</si>
  <si>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</si>
  <si>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</si>
  <si>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</si>
  <si>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</si>
  <si>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</si>
  <si>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</si>
  <si>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</si>
  <si>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</si>
  <si>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</si>
  <si>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</si>
  <si>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</si>
  <si>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</si>
  <si>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</si>
  <si>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</si>
  <si>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</si>
  <si>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</si>
  <si>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</si>
  <si>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</si>
  <si>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</si>
  <si>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</si>
  <si>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</si>
  <si>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</si>
  <si>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</si>
  <si>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</si>
  <si>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</si>
  <si>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</si>
  <si>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</si>
  <si>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</si>
  <si>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</si>
  <si>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</si>
  <si>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</si>
  <si>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</si>
  <si>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</si>
  <si>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</si>
  <si>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</si>
  <si>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</si>
  <si>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</si>
  <si>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</si>
  <si>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</si>
  <si>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</si>
  <si>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</si>
  <si>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</si>
  <si>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</si>
  <si>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</si>
  <si>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</si>
  <si>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</si>
  <si>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</si>
  <si>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</si>
  <si>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</si>
  <si>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</si>
  <si>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</si>
  <si>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</si>
  <si>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</si>
  <si>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</si>
  <si>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</si>
  <si>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</si>
  <si>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</si>
  <si>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</si>
  <si>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</si>
  <si>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</si>
  <si>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</si>
  <si>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</si>
  <si>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</si>
  <si>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</si>
  <si>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</si>
  <si>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</si>
  <si>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</si>
  <si>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</si>
  <si>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</si>
  <si>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</si>
  <si>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</si>
  <si>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</si>
  <si>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</si>
  <si>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</si>
  <si>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</si>
  <si>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</si>
  <si>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</si>
  <si>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</si>
  <si>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</si>
  <si>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</si>
  <si>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</si>
  <si>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</si>
  <si>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</si>
  <si>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</si>
  <si>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</si>
  <si>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</si>
  <si>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</si>
  <si>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</si>
  <si>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</si>
  <si>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</si>
  <si>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</si>
  <si>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</si>
  <si>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</si>
  <si>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</si>
  <si>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</si>
  <si>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</si>
  <si>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</si>
  <si>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</si>
  <si>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</si>
  <si>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</si>
  <si>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</si>
  <si>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</si>
  <si>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</si>
  <si>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</si>
  <si>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</si>
  <si>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</si>
  <si>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</si>
  <si>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</si>
  <si>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</si>
  <si>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</si>
  <si>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</si>
  <si>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</si>
  <si>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</si>
  <si>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</si>
  <si>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</si>
  <si>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</si>
  <si>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</si>
  <si>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</si>
  <si>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</si>
  <si>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</si>
  <si>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</si>
  <si>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</si>
  <si>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</si>
  <si>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</si>
  <si>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</si>
  <si>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</si>
  <si>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</si>
  <si>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</si>
  <si>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</si>
  <si>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</si>
  <si>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</si>
  <si>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</si>
  <si>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</si>
  <si>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</si>
  <si>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</si>
  <si>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</si>
  <si>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</si>
  <si>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</si>
  <si>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</si>
  <si>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</si>
  <si>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</si>
  <si>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</si>
  <si>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</si>
  <si>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</si>
  <si>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</si>
  <si>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</si>
  <si>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</si>
  <si>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</si>
  <si>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</si>
  <si>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</si>
  <si>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</si>
  <si>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</si>
  <si>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</si>
  <si>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</si>
  <si>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</si>
  <si>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</si>
  <si>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</si>
  <si>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</si>
  <si>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</si>
  <si>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</si>
  <si>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</si>
  <si>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</si>
  <si>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</si>
  <si>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</si>
  <si>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</si>
  <si>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</si>
  <si>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</si>
  <si>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</si>
  <si>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</si>
  <si>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</si>
  <si>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</si>
  <si>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</si>
  <si>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</si>
  <si>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</si>
  <si>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</si>
  <si>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</si>
  <si>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</si>
  <si>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</si>
  <si>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</si>
  <si>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</si>
  <si>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</si>
  <si>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</si>
  <si>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</si>
  <si>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</si>
  <si>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</si>
  <si>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</si>
  <si>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</si>
  <si>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</si>
  <si>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</si>
  <si>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</si>
  <si>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</si>
  <si>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</si>
  <si>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</si>
  <si>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</si>
  <si>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</si>
  <si>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</si>
  <si>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</si>
  <si>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</si>
  <si>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</si>
  <si>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</si>
  <si>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</si>
  <si>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</si>
  <si>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</si>
  <si>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</si>
  <si>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</si>
  <si>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</si>
  <si>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</si>
  <si>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</si>
  <si>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</si>
  <si>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</si>
  <si>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</si>
  <si>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</si>
  <si>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</si>
  <si>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</si>
  <si>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</si>
  <si>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</si>
  <si>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</si>
  <si>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</si>
  <si>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</si>
  <si>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</si>
  <si>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</si>
  <si>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</si>
  <si>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</si>
  <si>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</si>
  <si>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</si>
  <si>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</si>
  <si>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</si>
  <si>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</si>
  <si>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</si>
  <si>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</si>
  <si>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</si>
  <si>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</si>
  <si>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</si>
  <si>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</si>
  <si>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</si>
  <si>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</si>
  <si>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</si>
  <si>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</si>
  <si>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</si>
  <si>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</si>
  <si>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</si>
  <si>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</si>
  <si>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</si>
  <si>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</si>
  <si>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</si>
  <si>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</si>
  <si>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</si>
  <si>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</si>
  <si>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</si>
  <si>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</si>
  <si>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</si>
  <si>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</si>
  <si>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</si>
  <si>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</si>
  <si>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</si>
  <si>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</si>
  <si>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</si>
  <si>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</si>
  <si>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</si>
  <si>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</si>
  <si>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</si>
  <si>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</si>
  <si>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</si>
  <si>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</si>
  <si>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</si>
  <si>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</si>
  <si>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</si>
  <si>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</si>
  <si>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</si>
  <si>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</si>
  <si>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</si>
  <si>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</si>
  <si>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</si>
  <si>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</si>
  <si>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</si>
  <si>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</si>
  <si>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</si>
  <si>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</si>
  <si>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</si>
  <si>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</si>
  <si>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</si>
  <si>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</si>
  <si>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</si>
  <si>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</si>
  <si>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</si>
  <si>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</si>
  <si>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</si>
  <si>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</si>
  <si>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</si>
  <si>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</si>
  <si>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</si>
  <si>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</si>
  <si>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</si>
  <si>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</si>
  <si>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</si>
  <si>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</si>
  <si>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</si>
  <si>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</si>
  <si>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</si>
  <si>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</si>
  <si>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</si>
  <si>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</si>
  <si>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</si>
  <si>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</si>
  <si>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</si>
  <si>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</si>
  <si>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</si>
  <si>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</si>
  <si>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</si>
  <si>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</si>
  <si>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</si>
  <si>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</si>
  <si>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</si>
  <si>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</si>
  <si>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</si>
  <si>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</si>
  <si>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</si>
  <si>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</si>
  <si>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</si>
  <si>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</si>
  <si>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</si>
  <si>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</si>
  <si>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</si>
  <si>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</si>
  <si>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</si>
  <si>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</si>
  <si>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</si>
  <si>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</si>
  <si>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</si>
  <si>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</si>
  <si>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</si>
  <si>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</si>
  <si>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</si>
  <si>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</si>
  <si>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</si>
  <si>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</si>
  <si>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</si>
  <si>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</si>
  <si>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</si>
  <si>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</si>
  <si>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</si>
  <si>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</si>
  <si>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</si>
  <si>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</si>
  <si>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</si>
  <si>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</si>
  <si>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</si>
  <si>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</si>
  <si>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</si>
  <si>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</si>
  <si>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</si>
  <si>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</si>
  <si>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</si>
  <si>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</si>
  <si>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</si>
  <si>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</si>
  <si>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</si>
  <si>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</si>
  <si>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</si>
  <si>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</si>
  <si>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</si>
  <si>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</si>
  <si>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</si>
  <si>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</si>
  <si>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</si>
  <si>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</si>
  <si>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</si>
  <si>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</si>
  <si>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</si>
  <si>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</si>
  <si>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</si>
  <si>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</si>
  <si>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</si>
  <si>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</si>
  <si>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</si>
  <si>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</si>
  <si>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</si>
  <si>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</si>
  <si>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</si>
  <si>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</si>
  <si>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</si>
  <si>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</si>
  <si>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</si>
  <si>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</si>
  <si>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</si>
  <si>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</si>
  <si>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</si>
  <si>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</si>
  <si>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</si>
  <si>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</si>
  <si>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</si>
  <si>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</si>
  <si>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</si>
  <si>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</si>
  <si>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</si>
  <si>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</si>
  <si>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</si>
  <si>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</si>
  <si>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</si>
  <si>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</si>
  <si>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</si>
  <si>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</si>
  <si>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</si>
  <si>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</si>
  <si>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</si>
  <si>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</si>
  <si>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</si>
  <si>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</si>
  <si>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</si>
  <si>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</si>
  <si>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</si>
  <si>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</si>
  <si>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</si>
  <si>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</si>
  <si>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</si>
  <si>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</si>
  <si>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</si>
  <si>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</si>
  <si>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</si>
  <si>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</si>
  <si>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</si>
  <si>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</si>
  <si>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</si>
  <si>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</si>
  <si>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</si>
  <si>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</si>
  <si>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</si>
  <si>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</si>
  <si>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</si>
  <si>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</si>
  <si>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</si>
  <si>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</si>
  <si>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</si>
  <si>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</si>
  <si>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</si>
  <si>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</si>
  <si>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</si>
  <si>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</si>
  <si>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</si>
  <si>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</si>
  <si>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</si>
  <si>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</si>
  <si>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</si>
  <si>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</si>
  <si>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</si>
  <si>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</si>
  <si>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</si>
  <si>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</si>
  <si>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</si>
  <si>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</si>
  <si>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</si>
  <si>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</si>
  <si>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</si>
  <si>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</si>
  <si>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</si>
  <si>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</si>
  <si>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</si>
  <si>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</si>
  <si>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</si>
  <si>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</si>
  <si>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</si>
  <si>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</si>
  <si>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</si>
  <si>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</si>
  <si>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</si>
  <si>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</si>
  <si>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</si>
  <si>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</si>
  <si>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</si>
  <si>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</si>
  <si>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</si>
  <si>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</si>
  <si>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</si>
  <si>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</si>
  <si>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</si>
  <si>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</si>
  <si>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</si>
  <si>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</si>
  <si>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</si>
  <si>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</si>
  <si>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</si>
  <si>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</si>
  <si>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</si>
  <si>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</si>
  <si>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</si>
  <si>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</si>
  <si>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</si>
  <si>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</si>
  <si>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</si>
  <si>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</si>
  <si>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</si>
  <si>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</si>
  <si>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</si>
  <si>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</si>
  <si>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</si>
  <si>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</si>
  <si>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</si>
  <si>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</si>
  <si>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</si>
  <si>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</si>
  <si>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</si>
  <si>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</si>
  <si>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</si>
  <si>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</si>
  <si>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</si>
  <si>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</si>
  <si>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</si>
  <si>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</si>
  <si>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</si>
  <si>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</si>
  <si>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</si>
  <si>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</si>
  <si>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</si>
  <si>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</si>
  <si>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</si>
  <si>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</si>
  <si>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</si>
  <si>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</si>
  <si>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</si>
  <si>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</si>
  <si>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</si>
  <si>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</si>
  <si>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</si>
  <si>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</si>
  <si>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</si>
  <si>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</si>
  <si>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</si>
  <si>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</si>
  <si>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</si>
  <si>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</si>
  <si>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</si>
  <si>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</si>
  <si>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</si>
  <si>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</si>
  <si>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</si>
  <si>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</si>
  <si>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</si>
  <si>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</si>
  <si>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</si>
  <si>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</si>
  <si>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</si>
  <si>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</si>
  <si>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</si>
  <si>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</si>
  <si>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</si>
  <si>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</si>
  <si>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</si>
  <si>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</si>
  <si>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</si>
  <si>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</si>
  <si>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</si>
  <si>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</si>
  <si>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</si>
  <si>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</si>
  <si>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</si>
  <si>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</si>
  <si>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</si>
  <si>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</si>
  <si>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</si>
  <si>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</si>
  <si>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</si>
  <si>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</si>
  <si>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</si>
  <si>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</si>
  <si>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</si>
  <si>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</si>
  <si>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</si>
  <si>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</si>
  <si>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</si>
  <si>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</si>
  <si>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</si>
  <si>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</si>
  <si>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</si>
  <si>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</si>
  <si>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</si>
  <si>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</si>
  <si>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</si>
  <si>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</si>
  <si>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</si>
  <si>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</si>
  <si>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</si>
  <si>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</si>
  <si>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</si>
  <si>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</si>
  <si>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</si>
  <si>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</si>
  <si>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</si>
  <si>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</si>
  <si>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</si>
  <si>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</si>
  <si>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</si>
  <si>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</si>
  <si>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</si>
  <si>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</si>
  <si>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</si>
  <si>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</si>
  <si>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</si>
  <si>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</si>
  <si>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</si>
  <si>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</si>
  <si>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</si>
  <si>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</si>
  <si>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</si>
  <si>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</si>
  <si>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</si>
  <si>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</si>
  <si>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</si>
  <si>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</si>
  <si>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</si>
  <si>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</si>
  <si>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</si>
  <si>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</si>
  <si>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</si>
  <si>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</si>
  <si>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</si>
  <si>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</si>
  <si>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</si>
  <si>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</si>
  <si>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</si>
  <si>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</si>
  <si>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</si>
  <si>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</si>
  <si>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</si>
  <si>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</si>
  <si>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</si>
  <si>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</si>
  <si>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</si>
  <si>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</si>
  <si>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</si>
  <si>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</si>
  <si>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</si>
  <si>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</si>
  <si>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</si>
  <si>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</si>
  <si>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</si>
  <si>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</si>
  <si>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</si>
  <si>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</si>
  <si>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</si>
  <si>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</si>
  <si>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</si>
  <si>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</si>
  <si>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</si>
  <si>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</si>
  <si>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</si>
  <si>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</si>
  <si>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</si>
  <si>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</si>
  <si>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</si>
  <si>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</si>
  <si>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</si>
  <si>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</si>
  <si>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</si>
  <si>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</si>
  <si>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</si>
  <si>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</si>
  <si>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</si>
  <si>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</si>
  <si>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</si>
  <si>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</si>
  <si>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</si>
  <si>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</si>
  <si>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</si>
  <si>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</si>
  <si>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</si>
  <si>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</si>
  <si>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</si>
  <si>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</si>
  <si>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</si>
  <si>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</si>
  <si>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</si>
  <si>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</si>
  <si>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</si>
  <si>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</si>
  <si>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</si>
  <si>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</si>
  <si>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</si>
  <si>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</si>
  <si>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</si>
  <si>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</si>
  <si>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</si>
  <si>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</si>
  <si>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</si>
  <si>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</si>
  <si>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</si>
  <si>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</si>
  <si>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</si>
  <si>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</si>
  <si>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</si>
  <si>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</si>
  <si>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</si>
  <si>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</si>
  <si>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</si>
  <si>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</si>
  <si>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</si>
  <si>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</si>
  <si>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</si>
  <si>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</si>
  <si>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</si>
  <si>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</si>
  <si>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</si>
  <si>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</si>
  <si>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</si>
  <si>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</si>
  <si>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</si>
  <si>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</si>
  <si>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</si>
  <si>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</si>
  <si>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</si>
  <si>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</si>
  <si>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</si>
  <si>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</si>
  <si>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</si>
  <si>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</si>
  <si>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</si>
  <si>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</si>
  <si>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</si>
  <si>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</si>
  <si>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</si>
  <si>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</si>
  <si>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</si>
  <si>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</si>
  <si>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</si>
  <si>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</si>
  <si>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</si>
  <si>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</si>
  <si>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</si>
  <si>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</si>
  <si>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</si>
  <si>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</si>
  <si>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</si>
  <si>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</si>
  <si>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</si>
  <si>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</si>
  <si>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</si>
  <si>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</si>
  <si>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</si>
  <si>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</si>
  <si>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</si>
  <si>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</si>
  <si>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</si>
  <si>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</si>
  <si>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</si>
  <si>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</si>
  <si>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</si>
  <si>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</si>
  <si>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</si>
  <si>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</si>
  <si>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</si>
  <si>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</si>
  <si>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</si>
  <si>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</si>
  <si>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</si>
  <si>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</si>
  <si>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</si>
  <si>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</si>
  <si>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</si>
  <si>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</si>
  <si>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</si>
  <si>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</si>
  <si>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</si>
  <si>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</si>
  <si>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</si>
  <si>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</si>
  <si>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</si>
  <si>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</si>
  <si>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</si>
  <si>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</si>
  <si>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</si>
  <si>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</si>
  <si>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</si>
  <si>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</si>
  <si>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</si>
  <si>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</si>
  <si>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</si>
  <si>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</si>
  <si>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</si>
  <si>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</si>
  <si>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</si>
  <si>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</si>
  <si>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</si>
  <si>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</si>
  <si>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</si>
  <si>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</si>
  <si>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</si>
  <si>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</si>
  <si>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</si>
  <si>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</si>
  <si>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</si>
  <si>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</si>
  <si>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</si>
  <si>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</si>
  <si>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</si>
  <si>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</si>
  <si>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</si>
  <si>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</si>
  <si>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</si>
  <si>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</si>
  <si>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</si>
  <si>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</si>
  <si>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</si>
  <si>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</si>
  <si>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</si>
  <si>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</si>
  <si>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</si>
  <si>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</si>
  <si>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</si>
  <si>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</si>
  <si>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</si>
  <si>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</si>
  <si>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</si>
  <si>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</si>
  <si>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</si>
  <si>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</si>
  <si>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</si>
  <si>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</si>
  <si>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</si>
  <si>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</si>
  <si>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</si>
  <si>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</si>
  <si>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</si>
  <si>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</si>
  <si>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</si>
  <si>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</si>
  <si>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</si>
  <si>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</si>
  <si>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</si>
  <si>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</si>
  <si>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</si>
  <si>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</si>
  <si>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</si>
  <si>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</si>
  <si>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</si>
  <si>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</si>
  <si>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</si>
  <si>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</si>
  <si>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</si>
  <si>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</si>
  <si>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</si>
  <si>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</si>
  <si>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</si>
  <si>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</si>
  <si>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</si>
  <si>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</si>
  <si>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</si>
  <si>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</si>
  <si>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</si>
  <si>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</si>
  <si>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</si>
  <si>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</si>
  <si>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</si>
  <si>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</si>
  <si>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</si>
  <si>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</si>
  <si>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</si>
  <si>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</si>
  <si>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</si>
  <si>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</si>
  <si>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</si>
  <si>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</si>
  <si>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</si>
  <si>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</si>
  <si>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</si>
  <si>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</si>
  <si>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</si>
  <si>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</si>
  <si>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</si>
  <si>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</si>
  <si>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</si>
  <si>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</si>
  <si>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</si>
  <si>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</si>
  <si>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</si>
  <si>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</si>
  <si>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</si>
  <si>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</si>
  <si>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</si>
  <si>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</si>
  <si>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</si>
  <si>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</si>
  <si>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</si>
  <si>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</si>
  <si>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</si>
  <si>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</si>
  <si>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</si>
  <si>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</si>
  <si>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</si>
  <si>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</si>
  <si>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</si>
  <si>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</si>
  <si>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</si>
  <si>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</si>
  <si>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</si>
  <si>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</si>
  <si>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</si>
  <si>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</si>
  <si>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</si>
  <si>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</si>
  <si>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</si>
  <si>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</si>
  <si>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</si>
  <si>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</si>
  <si>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</si>
  <si>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</si>
  <si>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</si>
  <si>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</si>
  <si>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</si>
  <si>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</si>
  <si>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</si>
  <si>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</si>
  <si>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</si>
  <si>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</si>
  <si>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</si>
  <si>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</si>
  <si>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</si>
  <si>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</si>
  <si>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</si>
  <si>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</si>
  <si>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</si>
  <si>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</si>
  <si>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</si>
  <si>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</si>
  <si>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</si>
  <si>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</si>
  <si>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</si>
  <si>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</si>
  <si>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</si>
  <si>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</si>
  <si>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</si>
  <si>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</si>
  <si>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</si>
  <si>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</si>
  <si>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</si>
  <si>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</si>
  <si>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</si>
  <si>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</si>
  <si>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</si>
  <si>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</si>
  <si>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</si>
  <si>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</si>
  <si>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</si>
  <si>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</si>
  <si>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</si>
  <si>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</si>
  <si>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</si>
  <si>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</si>
  <si>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</si>
  <si>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</si>
  <si>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</si>
  <si>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</si>
  <si>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</si>
  <si>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</si>
  <si>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</si>
  <si>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</si>
  <si>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</si>
  <si>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</si>
  <si>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</si>
  <si>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</si>
  <si>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</si>
  <si>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</si>
  <si>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</si>
  <si>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</si>
  <si>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</si>
  <si>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</si>
  <si>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</si>
  <si>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</si>
  <si>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</si>
  <si>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</si>
  <si>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</si>
  <si>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</si>
  <si>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</si>
  <si>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</si>
  <si>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</si>
  <si>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</si>
  <si>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</si>
  <si>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</si>
  <si>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</si>
  <si>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</si>
  <si>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</si>
  <si>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</si>
  <si>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</si>
  <si>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</si>
  <si>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</si>
  <si>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</si>
  <si>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</si>
  <si>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</si>
  <si>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</si>
  <si>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</si>
  <si>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</si>
  <si>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</si>
  <si>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</si>
  <si>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</si>
  <si>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</si>
  <si>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</si>
  <si>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</si>
  <si>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</si>
  <si>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</si>
  <si>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</si>
  <si>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</si>
  <si>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</si>
  <si>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</si>
  <si>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</si>
  <si>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</si>
  <si>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</si>
  <si>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</si>
  <si>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</si>
  <si>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</si>
  <si>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</si>
  <si>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</si>
  <si>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</si>
  <si>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</si>
  <si>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</si>
  <si>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</si>
  <si>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</si>
  <si>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</si>
  <si>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</si>
  <si>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</si>
  <si>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</si>
  <si>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</si>
  <si>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</si>
  <si>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</si>
  <si>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</si>
  <si>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</si>
  <si>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</si>
  <si>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</si>
  <si>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</si>
  <si>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</si>
  <si>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</si>
  <si>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</si>
  <si>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</si>
  <si>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</si>
  <si>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</si>
  <si>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</si>
  <si>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</si>
  <si>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</si>
  <si>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</si>
  <si>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</si>
  <si>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</si>
  <si>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</si>
  <si>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</si>
  <si>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</si>
  <si>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</si>
  <si>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</si>
  <si>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</si>
  <si>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</si>
  <si>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</si>
  <si>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</si>
  <si>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</si>
  <si>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</si>
  <si>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</si>
  <si>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</si>
  <si>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</si>
  <si>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</si>
  <si>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</si>
  <si>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</si>
  <si>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</si>
  <si>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</si>
  <si>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</si>
  <si>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</si>
  <si>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</si>
  <si>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</si>
  <si>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</si>
  <si>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</si>
  <si>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</si>
  <si>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</si>
  <si>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</si>
  <si>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</si>
  <si>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</si>
  <si>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</si>
  <si>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</si>
  <si>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</si>
  <si>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</si>
  <si>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</si>
  <si>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</si>
  <si>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</si>
  <si>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</si>
  <si>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</si>
  <si>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</si>
  <si>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</si>
  <si>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</si>
  <si>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</si>
  <si>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</si>
  <si>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</si>
  <si>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</si>
  <si>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</si>
  <si>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</si>
  <si>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</si>
  <si>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</si>
  <si>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</si>
  <si>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</si>
  <si>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</si>
  <si>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</si>
  <si>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</si>
  <si>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</si>
  <si>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</si>
  <si>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</si>
  <si>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</si>
  <si>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</si>
  <si>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</si>
  <si>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</si>
  <si>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</si>
  <si>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</si>
  <si>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</si>
  <si>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</si>
  <si>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</si>
  <si>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</si>
  <si>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</si>
  <si>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</si>
  <si>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</si>
  <si>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</si>
  <si>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</si>
  <si>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</si>
  <si>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</si>
  <si>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</si>
  <si>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</si>
  <si>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</si>
  <si>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</si>
  <si>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</si>
  <si>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</si>
  <si>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</si>
  <si>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</si>
  <si>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</si>
  <si>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</si>
  <si>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</si>
  <si>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</si>
  <si>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</si>
  <si>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</si>
  <si>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</si>
  <si>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</si>
  <si>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</si>
  <si>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</si>
  <si>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</si>
  <si>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</si>
  <si>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</si>
  <si>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</si>
  <si>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</si>
  <si>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</si>
  <si>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</si>
  <si>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</si>
  <si>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</si>
  <si>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</si>
  <si>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</si>
  <si>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</si>
  <si>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</si>
  <si>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</si>
  <si>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</si>
  <si>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</si>
  <si>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</si>
  <si>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</si>
  <si>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</si>
  <si>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</si>
  <si>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</si>
  <si>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</si>
  <si>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</si>
  <si>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</si>
  <si>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</si>
  <si>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</si>
  <si>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</si>
  <si>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</si>
  <si>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</si>
  <si>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</si>
  <si>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</si>
  <si>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</si>
  <si>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</si>
  <si>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</si>
  <si>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</si>
  <si>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</si>
  <si>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</si>
  <si>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</si>
  <si>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</si>
  <si>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</si>
  <si>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</si>
  <si>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</si>
  <si>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</si>
  <si>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</si>
  <si>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</si>
  <si>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</si>
  <si>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</si>
  <si>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</si>
  <si>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</si>
  <si>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</si>
  <si>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</si>
  <si>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</si>
  <si>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</si>
  <si>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</si>
  <si>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</si>
  <si>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</si>
  <si>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</si>
  <si>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</si>
  <si>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</si>
  <si>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</si>
  <si>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</si>
  <si>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</si>
  <si>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</si>
  <si>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</si>
  <si>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</si>
  <si>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</si>
  <si>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</si>
  <si>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</si>
  <si>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</si>
  <si>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</si>
  <si>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</si>
  <si>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</si>
  <si>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</si>
  <si>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</si>
  <si>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</si>
  <si>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</si>
  <si>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</si>
  <si>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</si>
  <si>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</si>
  <si>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</si>
  <si>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</si>
  <si>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</si>
  <si>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</si>
  <si>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</si>
  <si>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</si>
  <si>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</si>
  <si>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</si>
  <si>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</si>
  <si>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</si>
  <si>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</si>
  <si>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</si>
  <si>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</si>
  <si>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</si>
  <si>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</si>
  <si>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</si>
  <si>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</si>
  <si>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</si>
  <si>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</si>
  <si>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</si>
  <si>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</si>
  <si>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</si>
  <si>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</si>
  <si>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</si>
  <si>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</si>
  <si>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</si>
  <si>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</si>
  <si>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</si>
  <si>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</si>
  <si>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</si>
  <si>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</si>
  <si>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</si>
  <si>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</si>
  <si>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</si>
  <si>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</si>
  <si>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</si>
  <si>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</si>
  <si>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</si>
  <si>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</si>
  <si>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</si>
  <si>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</si>
  <si>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</si>
  <si>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</si>
  <si>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</si>
  <si>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</si>
  <si>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</si>
  <si>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</si>
  <si>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</si>
  <si>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</si>
  <si>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</si>
  <si>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</si>
  <si>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</si>
  <si>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</si>
  <si>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</si>
  <si>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</si>
  <si>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</si>
  <si>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</si>
  <si>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</si>
  <si>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</si>
  <si>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</si>
  <si>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</si>
  <si>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</si>
  <si>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</si>
  <si>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</si>
  <si>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</si>
  <si>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</si>
  <si>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</si>
  <si>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</si>
  <si>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</si>
  <si>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</si>
  <si>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</si>
  <si>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</si>
  <si>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</si>
  <si>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</si>
  <si>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</si>
  <si>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</si>
  <si>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</si>
  <si>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</si>
  <si>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</si>
  <si>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</si>
  <si>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</si>
  <si>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</si>
  <si>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</si>
  <si>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</si>
  <si>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</si>
  <si>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</si>
  <si>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</si>
  <si>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</si>
  <si>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</si>
  <si>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</si>
  <si>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</si>
  <si>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</si>
  <si>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</si>
  <si>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</si>
  <si>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</si>
  <si>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</si>
  <si>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</si>
  <si>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</si>
  <si>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</si>
  <si>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</si>
  <si>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</si>
  <si>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</si>
  <si>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</si>
  <si>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</si>
  <si>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</si>
  <si>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</si>
  <si>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</si>
  <si>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</si>
  <si>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</si>
  <si>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</si>
  <si>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</si>
  <si>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</si>
  <si>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</si>
  <si>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</si>
  <si>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</si>
  <si>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</si>
  <si>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</si>
  <si>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</si>
  <si>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</si>
  <si>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</si>
  <si>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</si>
  <si>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</si>
  <si>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</si>
  <si>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</si>
  <si>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</si>
  <si>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</si>
  <si>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</si>
  <si>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</si>
  <si>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</si>
  <si>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</si>
  <si>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</si>
  <si>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</si>
  <si>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</si>
  <si>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</si>
  <si>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</si>
  <si>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</si>
  <si>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</si>
  <si>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</si>
  <si>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</si>
  <si>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</si>
  <si>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</si>
  <si>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</si>
  <si>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</si>
  <si>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</si>
  <si>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</si>
  <si>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</si>
  <si>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</si>
  <si>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</si>
  <si>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</si>
  <si>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</si>
  <si>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</si>
  <si>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</si>
  <si>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</si>
  <si>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</si>
  <si>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</si>
  <si>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</si>
  <si>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</si>
  <si>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</si>
  <si>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</si>
  <si>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</si>
  <si>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</si>
  <si>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</si>
  <si>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</si>
  <si>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</si>
  <si>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</si>
  <si>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</si>
  <si>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</si>
  <si>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</si>
  <si>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</si>
  <si>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</si>
  <si>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</si>
  <si>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</si>
  <si>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</si>
  <si>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</si>
  <si>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</si>
  <si>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</si>
  <si>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</si>
  <si>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</si>
  <si>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</si>
  <si>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</si>
  <si>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</si>
  <si>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</si>
  <si>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</si>
  <si>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</si>
  <si>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</si>
  <si>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</si>
  <si>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</si>
  <si>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</si>
  <si>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</si>
  <si>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</si>
  <si>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</si>
  <si>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</si>
  <si>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</si>
  <si>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</si>
  <si>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</si>
  <si>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</si>
  <si>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</si>
  <si>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</si>
  <si>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</si>
  <si>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</si>
  <si>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</si>
  <si>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</si>
  <si>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</si>
  <si>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</si>
  <si>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</si>
  <si>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</si>
  <si>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</si>
  <si>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</si>
  <si>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</si>
  <si>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</si>
  <si>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</si>
  <si>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</si>
  <si>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</si>
  <si>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</si>
  <si>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</si>
  <si>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</si>
  <si>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</si>
  <si>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</si>
  <si>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</si>
  <si>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</si>
  <si>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</si>
  <si>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</si>
  <si>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</si>
  <si>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</si>
  <si>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</si>
  <si>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</si>
  <si>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</si>
  <si>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</si>
  <si>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</si>
  <si>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</si>
  <si>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</si>
  <si>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</si>
  <si>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</si>
  <si>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</si>
  <si>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</si>
  <si>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</si>
  <si>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</si>
  <si>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</si>
  <si>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</si>
  <si>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</si>
  <si>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</si>
  <si>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</si>
  <si>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</si>
  <si>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</si>
  <si>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</si>
  <si>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</si>
  <si>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</si>
  <si>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</si>
  <si>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</si>
  <si>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</si>
  <si>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</si>
  <si>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</si>
  <si>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</si>
  <si>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</si>
  <si>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</si>
  <si>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</si>
  <si>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</si>
  <si>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</si>
  <si>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</si>
  <si>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</si>
  <si>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</si>
  <si>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</si>
  <si>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</si>
  <si>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</si>
  <si>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</si>
  <si>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</si>
  <si>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</si>
  <si>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</si>
  <si>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</si>
  <si>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</si>
  <si>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</si>
  <si>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</si>
  <si>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</si>
  <si>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</si>
  <si>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</si>
  <si>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</si>
  <si>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</si>
  <si>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</si>
  <si>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</si>
  <si>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</si>
  <si>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</si>
  <si>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</si>
  <si>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</si>
  <si>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</si>
  <si>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</si>
  <si>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</si>
  <si>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</si>
  <si>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</si>
  <si>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</si>
  <si>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</si>
  <si>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</si>
  <si>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</si>
  <si>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</si>
  <si>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</si>
  <si>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</si>
  <si>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</si>
  <si>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</si>
  <si>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</si>
  <si>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</si>
  <si>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</si>
  <si>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</si>
  <si>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</si>
  <si>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</si>
  <si>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</si>
  <si>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</si>
  <si>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</si>
  <si>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</si>
  <si>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</si>
  <si>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</si>
  <si>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</si>
  <si>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</si>
  <si>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</si>
  <si>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</si>
  <si>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</si>
  <si>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</si>
  <si>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</si>
  <si>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</si>
  <si>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</si>
  <si>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</si>
  <si>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</si>
  <si>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</si>
  <si>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</si>
  <si>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</si>
  <si>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</si>
  <si>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</si>
  <si>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</si>
  <si>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</si>
  <si>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</si>
  <si>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</si>
  <si>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</si>
  <si>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</si>
  <si>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</si>
  <si>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</si>
  <si>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</si>
  <si>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</si>
  <si>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</si>
  <si>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</si>
  <si>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</si>
  <si>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</si>
  <si>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</si>
  <si>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</si>
  <si>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</si>
  <si>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</si>
  <si>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</si>
  <si>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</si>
  <si>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</si>
  <si>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</si>
  <si>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</si>
  <si>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</si>
  <si>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</si>
  <si>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</si>
  <si>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</si>
  <si>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</si>
  <si>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</si>
  <si>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</si>
  <si>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</si>
  <si>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</si>
  <si>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</si>
  <si>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</si>
  <si>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</si>
  <si>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</si>
  <si>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</si>
  <si>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</si>
  <si>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</si>
  <si>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</si>
  <si>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</si>
  <si>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</si>
  <si>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</si>
  <si>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</si>
  <si>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</si>
  <si>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</si>
  <si>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</si>
  <si>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</si>
  <si>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</si>
  <si>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</si>
  <si>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</si>
  <si>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</si>
  <si>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</si>
  <si>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</si>
  <si>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</si>
  <si>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</si>
  <si>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</si>
  <si>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</si>
  <si>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</si>
  <si>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</si>
  <si>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</si>
  <si>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</si>
  <si>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</si>
  <si>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</si>
  <si>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</si>
  <si>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</si>
  <si>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</si>
  <si>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</si>
  <si>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</si>
  <si>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</si>
  <si>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</si>
  <si>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</si>
  <si>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</si>
  <si>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</si>
  <si>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</si>
  <si>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</si>
  <si>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</si>
  <si>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</si>
  <si>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</si>
  <si>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</si>
  <si>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</si>
  <si>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</si>
  <si>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</si>
  <si>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</si>
  <si>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</si>
  <si>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</si>
  <si>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</si>
  <si>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</si>
  <si>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</si>
  <si>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</si>
  <si>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</si>
  <si>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</si>
  <si>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</si>
  <si>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</si>
  <si>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</si>
  <si>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</si>
  <si>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</si>
  <si>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</si>
  <si>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</si>
  <si>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</si>
  <si>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</si>
  <si>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</si>
  <si>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</si>
  <si>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</si>
  <si>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</si>
  <si>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</si>
  <si>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</si>
  <si>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</si>
  <si>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</si>
  <si>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</si>
  <si>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</si>
  <si>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</si>
  <si>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</si>
  <si>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</si>
  <si>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</si>
  <si>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</si>
  <si>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</si>
  <si>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</si>
  <si>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</si>
  <si>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</si>
  <si>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</si>
  <si>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</si>
  <si>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</si>
  <si>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</si>
  <si>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</si>
  <si>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</si>
  <si>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</si>
  <si>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</si>
  <si>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</si>
  <si>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</si>
  <si>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</si>
  <si>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</si>
  <si>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</si>
  <si>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</si>
  <si>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</si>
  <si>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</si>
  <si>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</si>
  <si>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</si>
  <si>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</si>
  <si>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</si>
  <si>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</si>
  <si>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</si>
  <si>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</si>
  <si>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</si>
  <si>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</si>
  <si>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</si>
  <si>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</si>
  <si>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</si>
  <si>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</si>
  <si>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</si>
  <si>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</si>
  <si>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</si>
  <si>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</si>
  <si>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</si>
  <si>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</si>
  <si>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</si>
  <si>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</si>
  <si>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</si>
  <si>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</si>
  <si>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</si>
  <si>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</si>
  <si>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</si>
  <si>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</si>
  <si>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</si>
  <si>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</si>
  <si>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</si>
  <si>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</si>
  <si>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</si>
  <si>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</si>
  <si>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</si>
  <si>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</si>
  <si>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</si>
  <si>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</si>
  <si>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</si>
  <si>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</si>
  <si>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</si>
  <si>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</si>
  <si>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</si>
  <si>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</si>
  <si>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</si>
  <si>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</si>
  <si>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</si>
  <si>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</si>
  <si>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</si>
  <si>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</si>
  <si>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</si>
  <si>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</si>
  <si>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</si>
  <si>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</si>
  <si>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</si>
  <si>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</si>
  <si>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</si>
  <si>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</si>
  <si>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</si>
  <si>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</si>
  <si>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</si>
  <si>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</si>
  <si>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</si>
  <si>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</si>
  <si>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</si>
  <si>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</si>
  <si>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</si>
  <si>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</si>
  <si>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</si>
  <si>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</si>
  <si>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</si>
  <si>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</si>
  <si>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</si>
  <si>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</si>
  <si>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</si>
  <si>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</si>
  <si>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</si>
  <si>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</si>
  <si>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</si>
  <si>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</si>
  <si>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</si>
  <si>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</si>
  <si>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</si>
  <si>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</si>
  <si>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</si>
  <si>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</si>
  <si>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</si>
  <si>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</si>
  <si>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</si>
  <si>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</si>
  <si>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</si>
  <si>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</si>
  <si>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</si>
  <si>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</si>
  <si>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</si>
  <si>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</si>
  <si>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</si>
  <si>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</si>
  <si>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</si>
  <si>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</si>
  <si>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</si>
  <si>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</si>
  <si>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</si>
  <si>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</si>
  <si>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</si>
  <si>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</si>
  <si>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</si>
  <si>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</si>
  <si>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</si>
  <si>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</si>
  <si>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</si>
  <si>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</si>
  <si>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</si>
  <si>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</si>
  <si>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</si>
  <si>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</si>
  <si>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</si>
  <si>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</si>
  <si>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</si>
  <si>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</si>
  <si>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</si>
  <si>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</si>
  <si>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</si>
  <si>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</si>
  <si>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</si>
  <si>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</si>
  <si>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</si>
  <si>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</si>
  <si>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</si>
  <si>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</si>
  <si>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</si>
  <si>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</si>
  <si>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</si>
  <si>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</si>
  <si>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</si>
  <si>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</si>
  <si>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</si>
  <si>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</si>
  <si>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</si>
  <si>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</si>
  <si>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</si>
  <si>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</si>
  <si>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</si>
  <si>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</si>
  <si>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</si>
  <si>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</si>
  <si>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</si>
  <si>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</si>
  <si>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</si>
  <si>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</si>
  <si>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</si>
  <si>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</si>
  <si>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</si>
  <si>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</si>
  <si>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</si>
  <si>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</si>
  <si>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</si>
  <si>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</si>
  <si>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</si>
  <si>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</si>
  <si>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</si>
  <si>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</si>
  <si>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</si>
  <si>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</si>
  <si>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</si>
  <si>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</si>
  <si>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</si>
  <si>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</si>
  <si>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</si>
  <si>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</si>
  <si>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</si>
  <si>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</si>
  <si>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</si>
  <si>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</si>
  <si>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</si>
  <si>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</si>
  <si>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</si>
  <si>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</si>
  <si>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</si>
  <si>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</si>
  <si>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</si>
  <si>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</si>
  <si>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</si>
  <si>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</si>
  <si>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</si>
  <si>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</si>
  <si>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</si>
  <si>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</si>
  <si>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</si>
  <si>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</si>
  <si>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</si>
  <si>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</si>
  <si>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</si>
  <si>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</si>
  <si>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</si>
  <si>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</si>
  <si>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</si>
  <si>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</si>
  <si>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</si>
  <si>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</si>
  <si>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</si>
  <si>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</si>
  <si>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</si>
  <si>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</si>
  <si>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</si>
  <si>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</si>
  <si>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</si>
  <si>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</si>
  <si>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</si>
  <si>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</si>
  <si>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</si>
  <si>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</si>
  <si>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</si>
  <si>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</si>
  <si>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</si>
  <si>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</si>
  <si>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</si>
  <si>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</si>
  <si>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</si>
  <si>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</si>
  <si>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</si>
  <si>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</si>
  <si>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</si>
  <si>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</si>
  <si>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</si>
  <si>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</si>
  <si>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</si>
  <si>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</si>
  <si>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</si>
  <si>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</si>
  <si>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</si>
  <si>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</si>
  <si>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</si>
  <si>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</si>
  <si>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</si>
  <si>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</si>
  <si>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</si>
  <si>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</si>
  <si>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</si>
  <si>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</si>
  <si>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</si>
  <si>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</si>
  <si>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</si>
  <si>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</si>
  <si>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</si>
  <si>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</si>
  <si>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</si>
  <si>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</si>
  <si>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</si>
  <si>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</si>
  <si>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</si>
  <si>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</si>
  <si>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</si>
  <si>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</si>
  <si>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</si>
  <si>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</si>
  <si>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</si>
  <si>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</si>
  <si>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</si>
  <si>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</si>
  <si>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</si>
  <si>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</si>
  <si>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</si>
  <si>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</si>
  <si>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</si>
  <si>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</si>
  <si>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</si>
  <si>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</si>
  <si>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</si>
  <si>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</si>
  <si>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</si>
  <si>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</si>
  <si>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</si>
  <si>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</si>
  <si>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</si>
  <si>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</si>
  <si>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</si>
  <si>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</si>
  <si>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</si>
  <si>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</si>
  <si>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</si>
  <si>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</si>
  <si>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</si>
  <si>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</si>
  <si>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</si>
  <si>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</si>
  <si>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</si>
  <si>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</si>
  <si>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</si>
  <si>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</si>
  <si>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</si>
  <si>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</si>
  <si>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</si>
  <si>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</si>
  <si>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</si>
  <si>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</si>
  <si>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</si>
  <si>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</si>
  <si>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</si>
  <si>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</si>
  <si>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</si>
  <si>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</si>
  <si>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</si>
  <si>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</si>
  <si>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</si>
  <si>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</si>
  <si>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</si>
  <si>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</si>
  <si>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</si>
  <si>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</si>
  <si>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</si>
  <si>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</si>
  <si>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</si>
  <si>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</si>
  <si>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</si>
  <si>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</si>
  <si>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</si>
  <si>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</si>
  <si>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</si>
  <si>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</si>
  <si>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</si>
  <si>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</si>
  <si>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</si>
  <si>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</si>
  <si>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</si>
  <si>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</si>
  <si>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</si>
  <si>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</si>
  <si>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</si>
  <si>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</si>
  <si>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</si>
  <si>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</si>
  <si>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</si>
  <si>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</si>
  <si>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</si>
  <si>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</si>
  <si>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</si>
  <si>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</si>
  <si>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</si>
  <si>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</si>
  <si>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</si>
  <si>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</si>
  <si>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</si>
  <si>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</si>
  <si>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</si>
  <si>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</si>
  <si>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</si>
  <si>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</si>
  <si>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</si>
  <si>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</si>
  <si>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</si>
  <si>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</si>
  <si>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</si>
  <si>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</si>
  <si>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</si>
  <si>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</si>
  <si>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</si>
  <si>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</si>
  <si>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</si>
  <si>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</si>
  <si>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</si>
  <si>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</si>
  <si>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</si>
  <si>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</si>
  <si>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</si>
  <si>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</si>
  <si>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</si>
  <si>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</si>
  <si>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</si>
  <si>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</si>
  <si>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</si>
  <si>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</si>
  <si>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</si>
  <si>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</si>
  <si>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</si>
  <si>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</si>
  <si>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</si>
  <si>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</si>
  <si>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</si>
  <si>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</si>
  <si>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</si>
  <si>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</si>
  <si>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</si>
  <si>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</si>
  <si>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</si>
  <si>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</si>
  <si>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</si>
  <si>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</si>
  <si>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</si>
  <si>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</si>
  <si>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</si>
  <si>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</si>
  <si>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</si>
  <si>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</si>
  <si>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</si>
  <si>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</si>
  <si>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</si>
  <si>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</si>
  <si>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</si>
  <si>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</si>
  <si>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</si>
  <si>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</si>
  <si>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</si>
  <si>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</si>
  <si>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</si>
  <si>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</si>
  <si>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</si>
  <si>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</si>
  <si>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</si>
  <si>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</si>
  <si>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</si>
  <si>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</si>
  <si>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</si>
  <si>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</si>
  <si>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</si>
  <si>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</si>
  <si>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</si>
  <si>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</si>
  <si>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</si>
  <si>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</si>
  <si>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</si>
  <si>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</si>
  <si>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</si>
  <si>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</si>
  <si>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</si>
  <si>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</si>
  <si>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</si>
  <si>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</si>
  <si>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</si>
  <si>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</si>
  <si>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</si>
  <si>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</si>
  <si>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</si>
  <si>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</si>
  <si>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</si>
  <si>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</si>
  <si>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</si>
  <si>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</si>
  <si>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</si>
  <si>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</si>
  <si>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</si>
  <si>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</si>
  <si>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</si>
  <si>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</si>
  <si>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</si>
  <si>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</si>
  <si>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</si>
  <si>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</si>
  <si>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</si>
  <si>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</si>
  <si>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</si>
  <si>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</si>
  <si>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</si>
  <si>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</si>
  <si>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</si>
  <si>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</si>
  <si>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</si>
  <si>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</si>
  <si>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</si>
  <si>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</si>
  <si>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</si>
  <si>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</si>
  <si>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</si>
  <si>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</si>
  <si>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</si>
  <si>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</si>
  <si>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</si>
  <si>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</si>
  <si>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</si>
  <si>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</si>
  <si>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</si>
  <si>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</si>
  <si>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</si>
  <si>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</si>
  <si>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</si>
  <si>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</si>
  <si>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</si>
  <si>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</si>
  <si>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</si>
  <si>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</si>
  <si>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</si>
  <si>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</si>
  <si>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</si>
  <si>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</si>
  <si>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</si>
  <si>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</si>
  <si>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</si>
  <si>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</si>
  <si>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</si>
  <si>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</si>
  <si>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</si>
  <si>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</si>
  <si>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</si>
  <si>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</si>
  <si>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</si>
  <si>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</si>
  <si>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</si>
  <si>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</si>
  <si>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</si>
  <si>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</si>
  <si>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</si>
  <si>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</si>
  <si>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</si>
  <si>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</si>
  <si>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</si>
  <si>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</si>
  <si>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</si>
  <si>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</si>
  <si>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</si>
  <si>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</si>
  <si>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</si>
  <si>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</si>
  <si>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</si>
  <si>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</si>
  <si>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</si>
  <si>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</si>
  <si>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</si>
  <si>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</si>
  <si>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</si>
  <si>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</si>
  <si>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</si>
  <si>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</si>
  <si>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</si>
  <si>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</si>
  <si>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</si>
  <si>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</si>
  <si>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</si>
  <si>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</si>
  <si>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</si>
  <si>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</si>
  <si>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</si>
  <si>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</si>
  <si>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</si>
  <si>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</si>
  <si>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</si>
  <si>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</si>
  <si>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</si>
  <si>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</si>
  <si>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</si>
  <si>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</si>
  <si>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</si>
  <si>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</si>
  <si>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</si>
  <si>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</si>
  <si>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</si>
  <si>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</si>
  <si>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</si>
  <si>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</si>
  <si>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</si>
  <si>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</si>
  <si>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</si>
  <si>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</si>
  <si>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</si>
  <si>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</si>
  <si>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</si>
  <si>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</si>
  <si>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</si>
  <si>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</si>
  <si>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</si>
  <si>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</si>
  <si>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</si>
  <si>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</si>
  <si>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</si>
  <si>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</si>
  <si>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</si>
  <si>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</si>
  <si>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</si>
  <si>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</si>
  <si>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</si>
  <si>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</si>
  <si>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</si>
  <si>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</si>
  <si>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</si>
  <si>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</si>
  <si>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</si>
  <si>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</si>
  <si>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</si>
  <si>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</si>
  <si>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</si>
  <si>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</si>
  <si>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</si>
  <si>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</si>
  <si>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</si>
  <si>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</si>
  <si>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</si>
  <si>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</si>
  <si>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</si>
  <si>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</si>
  <si>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</si>
  <si>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</si>
  <si>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</si>
  <si>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</si>
  <si>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</si>
  <si>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</si>
  <si>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</si>
  <si>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</si>
  <si>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</si>
  <si>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</si>
  <si>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</si>
  <si>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</si>
  <si>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</si>
  <si>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</si>
  <si>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</si>
  <si>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</si>
  <si>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</si>
  <si>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</si>
  <si>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</si>
  <si>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</si>
  <si>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</si>
  <si>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</si>
  <si>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</si>
  <si>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</si>
  <si>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</si>
  <si>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</si>
  <si>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</si>
  <si>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</si>
  <si>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</si>
  <si>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</si>
  <si>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</si>
  <si>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</si>
  <si>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</si>
  <si>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</si>
  <si>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</si>
  <si>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</si>
  <si>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</si>
  <si>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</si>
  <si>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</si>
  <si>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</si>
  <si>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</si>
  <si>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</si>
  <si>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</si>
  <si>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</si>
  <si>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</si>
  <si>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</si>
  <si>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</si>
  <si>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</si>
  <si>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</si>
  <si>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</si>
  <si>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</si>
  <si>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</si>
  <si>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</si>
  <si>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</si>
  <si>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</si>
  <si>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</si>
  <si>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</si>
  <si>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</si>
  <si>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</si>
  <si>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</si>
  <si>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</si>
  <si>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</si>
  <si>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</si>
  <si>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</si>
  <si>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</si>
  <si>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</si>
  <si>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</si>
  <si>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</si>
  <si>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</si>
  <si>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</si>
  <si>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</si>
  <si>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</si>
  <si>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</si>
  <si>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</si>
  <si>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</si>
  <si>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</si>
  <si>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</si>
  <si>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</si>
  <si>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</si>
  <si>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</si>
  <si>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</si>
  <si>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</si>
  <si>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</si>
  <si>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</si>
  <si>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</si>
  <si>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</si>
  <si>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</si>
  <si>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</si>
  <si>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</si>
  <si>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</si>
  <si>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</si>
  <si>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</si>
  <si>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</si>
  <si>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</si>
  <si>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</si>
  <si>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</si>
  <si>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</si>
  <si>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</si>
  <si>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</si>
  <si>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</si>
  <si>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</si>
  <si>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</si>
  <si>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</si>
  <si>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</si>
  <si>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</si>
  <si>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</si>
  <si>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</si>
  <si>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</si>
  <si>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</si>
  <si>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</si>
  <si>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</si>
  <si>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</si>
  <si>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</si>
  <si>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</si>
  <si>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</si>
  <si>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</si>
  <si>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</si>
  <si>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</si>
  <si>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</si>
  <si>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</si>
  <si>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</si>
  <si>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</si>
  <si>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</si>
  <si>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</si>
  <si>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</si>
  <si>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</si>
  <si>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</si>
  <si>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</si>
  <si>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</si>
  <si>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</si>
  <si>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</si>
  <si>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</si>
  <si>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</si>
  <si>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</si>
  <si>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</si>
  <si>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</si>
  <si>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</si>
  <si>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</si>
  <si>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</si>
  <si>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</si>
  <si>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</si>
  <si>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</si>
  <si>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</si>
  <si>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</si>
  <si>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</si>
  <si>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</si>
  <si>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</si>
  <si>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</si>
  <si>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</si>
  <si>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</si>
  <si>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</si>
  <si>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</si>
  <si>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</si>
  <si>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</si>
  <si>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</si>
  <si>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</si>
  <si>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</si>
  <si>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</si>
  <si>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</si>
  <si>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</si>
  <si>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</si>
  <si>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</si>
  <si>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</si>
  <si>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</si>
  <si>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</si>
  <si>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</si>
  <si>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</si>
  <si>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</si>
  <si>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</si>
  <si>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</si>
  <si>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</si>
  <si>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</si>
  <si>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</si>
  <si>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</si>
  <si>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</si>
  <si>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</si>
  <si>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</si>
  <si>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</si>
  <si>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</si>
  <si>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</si>
  <si>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</si>
  <si>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</si>
  <si>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</si>
  <si>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</si>
  <si>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</si>
  <si>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</si>
  <si>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</si>
  <si>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</si>
  <si>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</si>
  <si>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</si>
  <si>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</si>
  <si>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</si>
  <si>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</si>
  <si>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</si>
  <si>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</si>
  <si>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</si>
  <si>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</si>
  <si>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</si>
  <si>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</si>
  <si>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</si>
  <si>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</si>
  <si>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</si>
  <si>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</si>
  <si>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</si>
  <si>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</si>
  <si>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</si>
  <si>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</si>
  <si>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</si>
  <si>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</si>
  <si>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</si>
  <si>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</si>
  <si>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</si>
  <si>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</si>
  <si>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</si>
  <si>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</si>
  <si>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</si>
  <si>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</si>
  <si>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</si>
  <si>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</si>
  <si>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</si>
  <si>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</si>
  <si>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</si>
  <si>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</si>
  <si>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</si>
  <si>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</si>
  <si>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</si>
  <si>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</si>
  <si>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</si>
  <si>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</si>
  <si>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</si>
  <si>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</si>
  <si>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</si>
  <si>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</si>
  <si>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</si>
  <si>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</si>
  <si>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</si>
  <si>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</si>
  <si>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</si>
  <si>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</si>
  <si>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</si>
  <si>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</si>
  <si>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</si>
  <si>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</si>
  <si>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</si>
  <si>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</si>
  <si>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</si>
  <si>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</si>
  <si>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</si>
  <si>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</si>
  <si>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</si>
  <si>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</si>
  <si>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</si>
  <si>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</si>
  <si>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</si>
  <si>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</si>
  <si>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</si>
  <si>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</si>
  <si>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</si>
  <si>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</si>
  <si>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</si>
  <si>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</si>
  <si>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</si>
  <si>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</si>
  <si>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</si>
  <si>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</si>
  <si>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</si>
  <si>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</si>
  <si>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</si>
  <si>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</si>
  <si>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</si>
  <si>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</si>
  <si>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</si>
  <si>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</si>
  <si>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</si>
  <si>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</si>
  <si>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</si>
  <si>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</si>
  <si>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</si>
  <si>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</si>
  <si>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</si>
  <si>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</si>
  <si>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</si>
  <si>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</si>
  <si>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</si>
  <si>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</si>
  <si>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</si>
  <si>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</si>
  <si>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</si>
  <si>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</si>
  <si>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</si>
  <si>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</si>
  <si>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</si>
  <si>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</si>
  <si>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</si>
  <si>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</si>
  <si>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</si>
  <si>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</si>
  <si>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</si>
  <si>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</si>
  <si>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</si>
  <si>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</si>
  <si>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</si>
  <si>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</si>
  <si>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</si>
  <si>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</si>
  <si>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</si>
  <si>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</si>
  <si>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</si>
  <si>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</si>
  <si>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</si>
  <si>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</si>
  <si>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</si>
  <si>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</si>
  <si>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</si>
  <si>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</si>
  <si>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</si>
  <si>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</si>
  <si>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</si>
  <si>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</si>
  <si>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</si>
  <si>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</si>
  <si>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</si>
  <si>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</si>
  <si>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</si>
  <si>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</si>
  <si>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</si>
  <si>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</si>
  <si>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</si>
  <si>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</si>
  <si>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</si>
  <si>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</si>
  <si>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</si>
  <si>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</si>
  <si>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</si>
  <si>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</si>
  <si>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</si>
  <si>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</si>
  <si>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</si>
  <si>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</si>
  <si>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</si>
  <si>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</si>
  <si>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</si>
  <si>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</si>
  <si>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</si>
  <si>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</si>
  <si>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</si>
  <si>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</si>
  <si>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</si>
  <si>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</si>
  <si>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</si>
  <si>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</si>
  <si>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</si>
  <si>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</si>
  <si>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</si>
  <si>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</si>
  <si>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</si>
  <si>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</si>
  <si>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</si>
  <si>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</si>
  <si>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</si>
  <si>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</si>
  <si>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</si>
  <si>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</si>
  <si>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</si>
  <si>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</si>
  <si>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</si>
  <si>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</si>
  <si>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</si>
  <si>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</si>
  <si>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</si>
  <si>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</si>
  <si>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</si>
  <si>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</si>
  <si>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</si>
  <si>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</si>
  <si>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</si>
  <si>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</si>
  <si>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</si>
  <si>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</si>
  <si>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</si>
  <si>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</si>
  <si>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</si>
  <si>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</si>
  <si>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</si>
  <si>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</si>
  <si>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</si>
  <si>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</si>
  <si>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</si>
  <si>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</si>
  <si>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</si>
  <si>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</si>
  <si>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</si>
  <si>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</si>
  <si>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</si>
  <si>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</si>
  <si>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</si>
  <si>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</si>
  <si>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</si>
  <si>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</si>
  <si>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</si>
  <si>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</si>
  <si>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</si>
  <si>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</si>
  <si>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</si>
  <si>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</si>
  <si>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</si>
  <si>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</si>
  <si>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</si>
  <si>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</si>
  <si>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</si>
  <si>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</si>
  <si>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</si>
  <si>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</si>
  <si>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</si>
  <si>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</si>
  <si>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</si>
  <si>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</si>
  <si>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</si>
  <si>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</si>
  <si>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</si>
  <si>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</si>
  <si>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</si>
  <si>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</si>
  <si>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</si>
  <si>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</si>
  <si>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</si>
  <si>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</si>
  <si>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</si>
  <si>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</si>
  <si>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</si>
  <si>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</si>
  <si>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</si>
  <si>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</si>
  <si>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</si>
  <si>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</si>
  <si>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</si>
  <si>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</si>
  <si>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</si>
  <si>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</si>
  <si>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</si>
  <si>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</si>
  <si>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</si>
  <si>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</si>
  <si>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</si>
  <si>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</si>
  <si>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</si>
  <si>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</si>
  <si>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</si>
  <si>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</si>
  <si>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</si>
  <si>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</si>
  <si>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</si>
  <si>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</si>
  <si>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</si>
  <si>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</si>
  <si>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</si>
  <si>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</si>
  <si>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</si>
  <si>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</si>
  <si>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</si>
  <si>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</si>
  <si>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</si>
  <si>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</si>
  <si>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</si>
  <si>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</si>
  <si>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</si>
  <si>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</si>
  <si>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</si>
  <si>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</si>
  <si>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</si>
  <si>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</si>
  <si>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</si>
  <si>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</si>
  <si>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</si>
  <si>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</si>
  <si>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</si>
  <si>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</si>
  <si>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</si>
  <si>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</si>
  <si>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</si>
  <si>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</si>
  <si>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</si>
  <si>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</si>
  <si>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</si>
  <si>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</si>
  <si>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</si>
  <si>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</si>
  <si>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</si>
  <si>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</si>
  <si>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</si>
  <si>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</si>
  <si>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</si>
  <si>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</si>
  <si>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</si>
  <si>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</si>
  <si>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</si>
  <si>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</si>
  <si>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</si>
  <si>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</si>
  <si>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</si>
  <si>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</si>
  <si>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</si>
  <si>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</si>
  <si>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</si>
  <si>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</si>
  <si>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</si>
  <si>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</si>
  <si>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</si>
  <si>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</si>
  <si>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</si>
  <si>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</si>
  <si>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</si>
  <si>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</si>
  <si>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</si>
  <si>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</si>
  <si>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</si>
  <si>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</si>
  <si>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</si>
  <si>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</si>
  <si>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</si>
  <si>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</si>
  <si>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</si>
  <si>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</si>
  <si>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</si>
  <si>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</si>
  <si>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</si>
  <si>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</si>
  <si>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</si>
  <si>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</si>
  <si>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</si>
  <si>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</si>
  <si>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</si>
  <si>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</si>
  <si>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</si>
  <si>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</si>
  <si>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</si>
  <si>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</si>
  <si>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</si>
  <si>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</si>
  <si>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</si>
  <si>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</si>
  <si>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</si>
  <si>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</si>
  <si>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</si>
  <si>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</si>
  <si>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</si>
  <si>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</si>
  <si>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</si>
  <si>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</si>
  <si>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</si>
  <si>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</si>
  <si>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</si>
  <si>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</si>
  <si>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</si>
  <si>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</si>
  <si>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</si>
  <si>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</si>
  <si>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</si>
  <si>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</si>
  <si>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</si>
  <si>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</si>
  <si>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</si>
  <si>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</si>
  <si>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</si>
  <si>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</si>
  <si>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</si>
  <si>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</si>
  <si>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</si>
  <si>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</si>
  <si>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</si>
  <si>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</si>
  <si>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</si>
  <si>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</si>
  <si>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</si>
  <si>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</si>
  <si>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</si>
  <si>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</si>
  <si>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</si>
  <si>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</si>
  <si>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</si>
  <si>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</si>
  <si>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</si>
  <si>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</si>
  <si>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</si>
  <si>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</si>
  <si>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</si>
  <si>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</si>
  <si>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</si>
  <si>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</si>
  <si>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</si>
  <si>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</si>
  <si>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</si>
  <si>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</si>
  <si>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</si>
  <si>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</si>
  <si>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</si>
  <si>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</si>
  <si>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</si>
  <si>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</si>
  <si>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</si>
  <si>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</si>
  <si>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</si>
  <si>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</si>
  <si>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</si>
  <si>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</si>
  <si>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</si>
  <si>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</si>
  <si>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</si>
  <si>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</si>
  <si>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</si>
  <si>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</si>
  <si>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</si>
  <si>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</si>
  <si>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</si>
  <si>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</si>
  <si>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</si>
  <si>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</si>
  <si>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</si>
  <si>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</si>
  <si>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</si>
  <si>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</si>
  <si>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</si>
  <si>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</si>
  <si>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</si>
  <si>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</si>
  <si>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</si>
  <si>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</si>
  <si>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</si>
  <si>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</si>
  <si>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</si>
  <si>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</si>
  <si>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</si>
  <si>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</si>
  <si>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</si>
  <si>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</si>
  <si>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</si>
  <si>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</si>
  <si>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</si>
  <si>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</si>
  <si>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</si>
  <si>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</si>
  <si>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</si>
  <si>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</si>
  <si>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</si>
  <si>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</si>
  <si>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</si>
  <si>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</si>
  <si>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</si>
  <si>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</si>
  <si>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</si>
  <si>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</si>
  <si>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</si>
  <si>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</si>
  <si>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</si>
  <si>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</si>
  <si>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</si>
  <si>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</si>
  <si>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</si>
  <si>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</si>
  <si>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</si>
  <si>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</si>
  <si>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</si>
  <si>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</si>
  <si>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</si>
  <si>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</si>
  <si>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</si>
  <si>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</si>
  <si>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</si>
  <si>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</si>
  <si>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</si>
  <si>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</si>
  <si>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</si>
  <si>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</si>
  <si>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</si>
  <si>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</si>
  <si>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</si>
  <si>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</si>
  <si>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</si>
  <si>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</si>
  <si>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</si>
  <si>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</si>
  <si>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</si>
  <si>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</si>
  <si>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</si>
  <si>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</si>
  <si>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</si>
  <si>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</si>
  <si>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</si>
  <si>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</si>
  <si>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</si>
  <si>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</si>
  <si>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</si>
  <si>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</si>
  <si>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</si>
  <si>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</si>
  <si>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</si>
  <si>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</si>
  <si>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</si>
  <si>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</si>
  <si>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</si>
  <si>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</si>
  <si>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</si>
  <si>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</si>
  <si>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</si>
  <si>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</si>
  <si>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</si>
  <si>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</si>
  <si>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</si>
  <si>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</si>
  <si>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</si>
  <si>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</si>
  <si>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</si>
  <si>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</si>
  <si>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</si>
  <si>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</si>
  <si>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</si>
  <si>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</si>
  <si>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</si>
  <si>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</si>
  <si>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</si>
  <si>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</si>
  <si>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</si>
  <si>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</si>
  <si>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</si>
  <si>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</si>
  <si>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</si>
  <si>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</si>
  <si>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</si>
  <si>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</si>
  <si>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</si>
  <si>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</si>
  <si>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</si>
  <si>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</si>
  <si>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</si>
  <si>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</si>
  <si>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</si>
  <si>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</si>
  <si>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</si>
  <si>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</si>
  <si>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</si>
  <si>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</si>
  <si>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</si>
  <si>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</si>
  <si>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</si>
  <si>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</si>
  <si>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</si>
  <si>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</si>
  <si>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</si>
  <si>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</si>
  <si>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</si>
  <si>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</si>
  <si>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</si>
  <si>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</si>
  <si>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</si>
  <si>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</si>
  <si>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</si>
  <si>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</si>
  <si>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</si>
  <si>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</si>
  <si>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</si>
  <si>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</si>
  <si>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</si>
  <si>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</si>
  <si>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</si>
  <si>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</si>
  <si>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</si>
  <si>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</si>
  <si>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</si>
  <si>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</si>
  <si>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</si>
  <si>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</si>
  <si>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</si>
  <si>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</si>
  <si>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</si>
  <si>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</si>
  <si>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</si>
  <si>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</si>
  <si>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</si>
  <si>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</si>
  <si>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</si>
  <si>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</si>
  <si>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</si>
  <si>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</si>
  <si>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</si>
  <si>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</si>
  <si>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</si>
  <si>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</si>
  <si>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</si>
  <si>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</si>
  <si>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</si>
  <si>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</si>
  <si>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</si>
  <si>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</si>
  <si>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</si>
  <si>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</si>
  <si>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</si>
  <si>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</si>
  <si>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</si>
  <si>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</si>
  <si>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</si>
  <si>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</si>
  <si>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</si>
  <si>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</si>
  <si>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</si>
  <si>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</si>
  <si>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</si>
  <si>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</si>
  <si>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</si>
  <si>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</si>
  <si>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</si>
  <si>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</si>
  <si>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</si>
  <si>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</si>
  <si>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</si>
  <si>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</si>
  <si>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</si>
  <si>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</si>
  <si>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</si>
  <si>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</si>
  <si>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</si>
  <si>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</si>
  <si>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</si>
  <si>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</si>
  <si>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</si>
  <si>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</si>
  <si>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</si>
  <si>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</si>
  <si>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</si>
  <si>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</si>
  <si>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</si>
  <si>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</si>
  <si>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</si>
  <si>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</si>
  <si>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</si>
  <si>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</si>
  <si>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</si>
  <si>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</si>
  <si>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</si>
  <si>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</si>
  <si>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</si>
  <si>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</si>
  <si>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</si>
  <si>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</si>
  <si>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</si>
  <si>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</si>
  <si>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</si>
  <si>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</si>
  <si>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</si>
  <si>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</si>
  <si>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</si>
  <si>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</si>
  <si>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</si>
  <si>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</si>
  <si>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</si>
  <si>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</si>
  <si>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</si>
  <si>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</si>
  <si>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</si>
  <si>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</si>
  <si>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</si>
  <si>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</si>
  <si>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</si>
  <si>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</si>
  <si>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</si>
  <si>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</si>
  <si>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</si>
  <si>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</si>
  <si>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</si>
  <si>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</si>
  <si>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</si>
  <si>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</si>
  <si>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</si>
  <si>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</si>
  <si>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</si>
  <si>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</si>
  <si>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</si>
  <si>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</si>
  <si>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</si>
  <si>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</si>
  <si>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</si>
  <si>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</si>
  <si>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</si>
  <si>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</si>
  <si>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</si>
  <si>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</si>
  <si>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</si>
  <si>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</si>
  <si>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</si>
  <si>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</si>
  <si>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</si>
  <si>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</si>
  <si>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</si>
  <si>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</si>
  <si>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</si>
  <si>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</si>
  <si>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</si>
  <si>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</si>
  <si>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</si>
  <si>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</si>
  <si>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</si>
  <si>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</si>
  <si>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</si>
  <si>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</si>
  <si>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</si>
  <si>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</si>
  <si>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</si>
  <si>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</si>
  <si>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</si>
  <si>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</si>
  <si>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</si>
  <si>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</si>
  <si>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</si>
  <si>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</si>
  <si>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</si>
  <si>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</si>
  <si>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</si>
  <si>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</si>
  <si>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</si>
  <si>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</si>
  <si>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</si>
  <si>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</si>
  <si>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</si>
  <si>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</si>
  <si>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</si>
  <si>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</si>
  <si>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</si>
  <si>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</si>
  <si>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</si>
  <si>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</si>
  <si>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</si>
  <si>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</si>
  <si>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</si>
  <si>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</si>
  <si>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</si>
  <si>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</si>
  <si>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</si>
  <si>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</si>
  <si>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</si>
  <si>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</si>
  <si>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</si>
  <si>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</si>
  <si>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</si>
  <si>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</si>
  <si>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</si>
  <si>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</si>
  <si>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</si>
  <si>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</si>
  <si>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</si>
  <si>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</si>
  <si>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</si>
  <si>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</si>
  <si>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</si>
  <si>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</si>
  <si>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</si>
  <si>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</si>
  <si>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</si>
  <si>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</si>
  <si>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</si>
  <si>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</si>
  <si>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</si>
  <si>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</si>
  <si>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</si>
  <si>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</si>
  <si>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</si>
  <si>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</si>
  <si>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</si>
  <si>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</si>
  <si>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</si>
  <si>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</si>
  <si>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</si>
  <si>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</si>
  <si>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</si>
  <si>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</si>
  <si>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</si>
  <si>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</si>
  <si>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</si>
  <si>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</si>
  <si>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</si>
  <si>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</si>
  <si>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</si>
  <si>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</si>
  <si>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</si>
  <si>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</si>
  <si>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</si>
  <si>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</si>
  <si>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</si>
  <si>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</si>
  <si>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</si>
  <si>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</si>
  <si>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</si>
  <si>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</si>
  <si>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</si>
  <si>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</si>
  <si>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</si>
  <si>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</si>
  <si>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</si>
  <si>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</si>
  <si>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</si>
  <si>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</si>
  <si>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</si>
  <si>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</si>
  <si>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</si>
  <si>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</si>
  <si>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</si>
  <si>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</si>
  <si>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</si>
  <si>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</si>
  <si>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</si>
  <si>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</si>
  <si>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</si>
  <si>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</si>
  <si>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</si>
  <si>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</si>
  <si>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</si>
  <si>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</si>
  <si>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</si>
  <si>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</si>
  <si>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</si>
  <si>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</si>
  <si>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</si>
  <si>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</si>
  <si>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</si>
  <si>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</si>
  <si>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</si>
  <si>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</si>
  <si>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</si>
  <si>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</si>
  <si>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</si>
  <si>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</si>
  <si>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</si>
  <si>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</si>
  <si>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</si>
  <si>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</si>
  <si>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</si>
  <si>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</si>
  <si>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</si>
  <si>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</si>
  <si>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</si>
  <si>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</si>
  <si>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</si>
  <si>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</si>
  <si>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</si>
  <si>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</si>
  <si>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</si>
  <si>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</si>
  <si>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</si>
  <si>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</si>
  <si>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</si>
  <si>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</si>
  <si>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</si>
  <si>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</si>
  <si>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</si>
  <si>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</si>
  <si>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</si>
  <si>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</si>
  <si>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</si>
  <si>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</si>
  <si>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</si>
  <si>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</si>
  <si>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</si>
  <si>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</si>
  <si>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</si>
  <si>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</si>
  <si>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</si>
  <si>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</si>
  <si>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</si>
  <si>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</si>
  <si>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</si>
  <si>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</si>
  <si>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</si>
  <si>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</si>
  <si>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</si>
  <si>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</si>
  <si>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</si>
  <si>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</si>
  <si>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</si>
  <si>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</si>
  <si>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</si>
  <si>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</si>
  <si>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</si>
  <si>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</si>
  <si>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</si>
  <si>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</si>
  <si>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</si>
  <si>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</si>
  <si>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</si>
  <si>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</si>
  <si>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</si>
  <si>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</si>
  <si>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</si>
  <si>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</si>
  <si>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</si>
  <si>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</si>
  <si>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</si>
  <si>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</si>
  <si>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</si>
  <si>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</si>
  <si>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</si>
  <si>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</si>
  <si>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</si>
  <si>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</si>
  <si>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</si>
  <si>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</si>
  <si>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</si>
  <si>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</si>
  <si>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</si>
  <si>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</si>
  <si>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</si>
  <si>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</si>
  <si>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</si>
  <si>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</si>
  <si>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</si>
  <si>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</si>
  <si>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</si>
  <si>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</si>
  <si>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</si>
  <si>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</si>
  <si>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</si>
  <si>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</si>
  <si>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</si>
  <si>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</si>
  <si>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</si>
  <si>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</si>
  <si>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</si>
  <si>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</si>
  <si>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</si>
  <si>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</si>
  <si>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</si>
  <si>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</si>
  <si>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</si>
  <si>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</si>
  <si>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</si>
  <si>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</si>
  <si>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</si>
  <si>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</si>
  <si>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</si>
  <si>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</si>
  <si>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</si>
  <si>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</si>
  <si>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</si>
  <si>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</si>
  <si>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</si>
  <si>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</si>
  <si>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</si>
  <si>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</si>
  <si>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</si>
  <si>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</si>
  <si>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</si>
  <si>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</si>
  <si>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</si>
  <si>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</si>
  <si>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</si>
  <si>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</si>
  <si>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</si>
  <si>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</si>
  <si>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</si>
  <si>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</si>
  <si>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</si>
  <si>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</si>
  <si>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</si>
  <si>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</si>
  <si>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</si>
  <si>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</si>
  <si>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</si>
  <si>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</si>
  <si>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</si>
  <si>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</si>
  <si>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</si>
  <si>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</si>
  <si>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</si>
  <si>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</si>
  <si>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</si>
  <si>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</si>
  <si>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</si>
  <si>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</si>
  <si>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</si>
  <si>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</si>
  <si>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</si>
  <si>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</si>
  <si>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</si>
  <si>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</si>
  <si>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</si>
  <si>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</si>
  <si>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</si>
  <si>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</si>
  <si>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</si>
  <si>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</si>
  <si>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</si>
  <si>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</si>
  <si>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</si>
  <si>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</si>
  <si>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</si>
  <si>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</si>
  <si>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</si>
  <si>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</si>
  <si>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</si>
  <si>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</si>
  <si>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</si>
  <si>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</si>
  <si>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</si>
  <si>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</si>
  <si>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</si>
  <si>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</si>
  <si>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</si>
  <si>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</si>
  <si>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</si>
  <si>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</si>
  <si>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</si>
  <si>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</si>
  <si>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</si>
  <si>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</si>
  <si>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</si>
  <si>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</si>
  <si>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</si>
  <si>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</si>
  <si>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</si>
  <si>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</si>
  <si>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</si>
  <si>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</si>
  <si>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</si>
  <si>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</si>
  <si>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</si>
  <si>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</si>
  <si>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</si>
  <si>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</si>
  <si>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</si>
  <si>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</si>
  <si>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</si>
  <si>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</si>
  <si>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</si>
  <si>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</si>
  <si>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</si>
  <si>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</si>
  <si>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</si>
  <si>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</si>
  <si>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</si>
  <si>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</si>
  <si>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</si>
  <si>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</si>
  <si>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</si>
  <si>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</si>
  <si>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</si>
  <si>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</si>
  <si>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</si>
  <si>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</si>
  <si>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</si>
  <si>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</si>
  <si>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</si>
  <si>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</si>
  <si>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</si>
  <si>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</si>
  <si>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</si>
  <si>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</si>
  <si>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</si>
  <si>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</si>
  <si>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</si>
  <si>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</si>
  <si>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</si>
  <si>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</si>
  <si>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</si>
  <si>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</si>
  <si>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</si>
  <si>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</si>
  <si>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</si>
  <si>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</si>
  <si>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</si>
  <si>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</si>
  <si>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</si>
  <si>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</si>
  <si>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</si>
  <si>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</si>
  <si>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</si>
  <si>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</si>
  <si>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</si>
  <si>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</si>
  <si>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</si>
  <si>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</si>
  <si>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</si>
  <si>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</si>
  <si>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</si>
  <si>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</si>
  <si>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</si>
  <si>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</si>
  <si>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</si>
  <si>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</si>
  <si>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</si>
  <si>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</si>
  <si>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</si>
  <si>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</si>
  <si>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</si>
  <si>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</si>
  <si>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</si>
  <si>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</si>
  <si>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</si>
  <si>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</si>
  <si>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</si>
  <si>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</si>
  <si>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</si>
  <si>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</si>
  <si>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</si>
  <si>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</si>
  <si>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</si>
  <si>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</si>
  <si>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</si>
  <si>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</si>
  <si>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</si>
  <si>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</si>
  <si>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</si>
  <si>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</si>
  <si>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</si>
  <si>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</si>
  <si>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</si>
  <si>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</si>
  <si>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</si>
  <si>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</si>
  <si>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</si>
  <si>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</si>
  <si>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</si>
  <si>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</si>
  <si>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</si>
  <si>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</si>
  <si>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</si>
  <si>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</si>
  <si>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</si>
  <si>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</si>
  <si>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</si>
  <si>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</si>
  <si>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</si>
  <si>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</si>
  <si>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</si>
  <si>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</si>
  <si>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</si>
  <si>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</si>
  <si>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</si>
  <si>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</si>
  <si>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</si>
  <si>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</si>
  <si>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</si>
  <si>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</si>
  <si>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</si>
  <si>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</si>
  <si>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</si>
  <si>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</si>
  <si>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</si>
  <si>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</si>
  <si>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</si>
  <si>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</si>
  <si>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</si>
  <si>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</si>
  <si>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</si>
  <si>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</si>
  <si>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</si>
  <si>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</si>
  <si>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</si>
  <si>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</si>
  <si>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</si>
  <si>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</si>
  <si>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</si>
  <si>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</si>
  <si>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</si>
  <si>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</si>
  <si>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</si>
  <si>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</si>
  <si>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</si>
  <si>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</si>
  <si>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</si>
  <si>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</si>
  <si>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</si>
  <si>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</si>
  <si>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</si>
  <si>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</si>
  <si>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</si>
  <si>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</si>
  <si>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</si>
  <si>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</si>
  <si>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</si>
  <si>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</si>
  <si>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</si>
  <si>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</si>
  <si>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</si>
  <si>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</si>
  <si>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</si>
  <si>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</si>
  <si>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</si>
  <si>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</si>
  <si>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</si>
  <si>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</si>
  <si>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</si>
  <si>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</si>
  <si>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</si>
  <si>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</si>
  <si>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</si>
  <si>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</si>
  <si>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</si>
  <si>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</si>
  <si>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</si>
  <si>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</si>
  <si>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</si>
  <si>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</si>
  <si>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</si>
  <si>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</si>
  <si>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</si>
  <si>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</si>
  <si>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</si>
  <si>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</si>
  <si>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</si>
  <si>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</si>
  <si>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</si>
  <si>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</si>
  <si>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</si>
  <si>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</si>
  <si>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</si>
  <si>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</si>
  <si>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</si>
  <si>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</si>
  <si>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</si>
  <si>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</si>
  <si>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</si>
  <si>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</si>
  <si>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</si>
  <si>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</si>
  <si>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</si>
  <si>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</si>
  <si>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</si>
  <si>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</si>
  <si>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</si>
  <si>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</si>
  <si>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</si>
  <si>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</si>
  <si>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</si>
  <si>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</si>
  <si>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</si>
  <si>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</si>
  <si>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</si>
  <si>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</si>
  <si>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</si>
  <si>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</si>
  <si>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</si>
  <si>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</si>
  <si>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</si>
  <si>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</si>
  <si>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</si>
  <si>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</si>
  <si>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</si>
  <si>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</si>
  <si>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</si>
  <si>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</si>
  <si>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</si>
  <si>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</si>
  <si>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</si>
  <si>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</si>
  <si>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</si>
  <si>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</si>
  <si>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</si>
  <si>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</si>
  <si>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</si>
  <si>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</si>
  <si>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</si>
  <si>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</si>
  <si>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</si>
  <si>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</si>
  <si>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</si>
  <si>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</si>
  <si>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</si>
  <si>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</si>
  <si>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</si>
  <si>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</si>
  <si>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</si>
  <si>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</si>
  <si>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</si>
  <si>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</si>
  <si>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</si>
  <si>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</si>
  <si>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</si>
  <si>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</si>
  <si>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</si>
  <si>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</si>
  <si>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</si>
  <si>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</si>
  <si>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</si>
  <si>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</si>
  <si>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</si>
  <si>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</si>
  <si>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</si>
  <si>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</si>
  <si>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</si>
  <si>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</si>
  <si>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</si>
  <si>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</si>
  <si>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</si>
  <si>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</si>
  <si>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</si>
  <si>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</si>
  <si>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</si>
  <si>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</si>
  <si>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</si>
  <si>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</si>
  <si>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</si>
  <si>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</si>
  <si>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</si>
  <si>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</si>
  <si>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</si>
  <si>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</si>
  <si>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</si>
  <si>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</si>
  <si>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</si>
  <si>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</si>
  <si>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</si>
  <si>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</si>
  <si>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</si>
  <si>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</si>
  <si>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</si>
  <si>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</si>
  <si>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</si>
  <si>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</si>
  <si>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</si>
  <si>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</si>
  <si>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</si>
  <si>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</si>
  <si>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</si>
  <si>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</si>
  <si>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</si>
  <si>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</si>
  <si>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</si>
  <si>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</si>
  <si>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</si>
  <si>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</si>
  <si>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</si>
  <si>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</si>
  <si>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</si>
  <si>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</si>
  <si>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</si>
  <si>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</si>
  <si>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</si>
  <si>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</si>
  <si>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</si>
  <si>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</si>
  <si>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</si>
  <si>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</si>
  <si>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</si>
  <si>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</si>
  <si>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</si>
  <si>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</si>
  <si>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</si>
  <si>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</si>
  <si>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</si>
  <si>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</si>
  <si>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</si>
  <si>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</si>
  <si>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</si>
  <si>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</si>
  <si>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</si>
  <si>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</si>
  <si>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</si>
  <si>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</si>
  <si>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</si>
  <si>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</si>
  <si>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</si>
  <si>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</si>
  <si>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</si>
  <si>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</si>
  <si>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</si>
  <si>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</si>
  <si>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</si>
  <si>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</si>
  <si>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</si>
  <si>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</si>
  <si>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</si>
  <si>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</si>
  <si>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</si>
  <si>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</si>
  <si>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</si>
  <si>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</si>
  <si>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</si>
  <si>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</si>
  <si>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</si>
  <si>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</si>
  <si>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</si>
  <si>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</si>
  <si>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</si>
  <si>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</si>
  <si>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</si>
  <si>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</si>
  <si>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</si>
  <si>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</si>
  <si>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</si>
  <si>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</si>
  <si>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</si>
  <si>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</si>
  <si>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</si>
  <si>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</si>
  <si>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</si>
  <si>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</si>
  <si>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</si>
  <si>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</si>
  <si>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</si>
  <si>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</si>
  <si>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</si>
  <si>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</si>
  <si>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</si>
  <si>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</si>
  <si>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</si>
  <si>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</si>
  <si>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</si>
  <si>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</si>
  <si>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</si>
  <si>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</si>
  <si>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</si>
  <si>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</si>
  <si>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</si>
  <si>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</si>
  <si>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</si>
  <si>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</si>
  <si>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</si>
  <si>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</si>
  <si>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</si>
  <si>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</si>
  <si>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</si>
  <si>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</si>
  <si>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</si>
  <si>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</si>
  <si>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</si>
  <si>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</si>
  <si>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</si>
  <si>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</si>
  <si>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</si>
  <si>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</si>
  <si>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</si>
  <si>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</si>
  <si>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</si>
  <si>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</si>
  <si>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</si>
  <si>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</si>
  <si>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</si>
  <si>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</si>
  <si>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</si>
  <si>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</si>
  <si>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</si>
  <si>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</si>
  <si>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</si>
  <si>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</si>
  <si>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</si>
  <si>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</si>
  <si>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</si>
  <si>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</si>
  <si>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</si>
  <si>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</si>
  <si>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</si>
  <si>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</si>
  <si>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</si>
  <si>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</si>
  <si>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</si>
  <si>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</si>
  <si>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</si>
  <si>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</si>
  <si>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</si>
  <si>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</si>
  <si>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</si>
  <si>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</si>
  <si>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</si>
  <si>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</si>
  <si>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</si>
  <si>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</si>
  <si>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</si>
  <si>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</si>
  <si>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</si>
  <si>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</si>
  <si>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</si>
  <si>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</si>
  <si>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</si>
  <si>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</si>
  <si>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</si>
  <si>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</si>
  <si>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</si>
  <si>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</si>
  <si>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</si>
  <si>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</si>
  <si>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</si>
  <si>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</si>
  <si>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</si>
  <si>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</si>
  <si>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</si>
  <si>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</si>
  <si>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</si>
  <si>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</si>
  <si>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</si>
  <si>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</si>
  <si>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</si>
  <si>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</si>
  <si>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</si>
  <si>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</si>
  <si>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</si>
  <si>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</si>
  <si>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</si>
  <si>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</si>
  <si>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</si>
  <si>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</si>
  <si>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</si>
  <si>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</si>
  <si>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</si>
  <si>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</si>
  <si>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</si>
  <si>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</si>
  <si>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</si>
  <si>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</si>
  <si>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</si>
  <si>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</si>
  <si>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</si>
  <si>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</si>
  <si>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</si>
  <si>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</si>
  <si>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</si>
  <si>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</si>
  <si>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</si>
  <si>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</si>
  <si>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</si>
  <si>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</si>
  <si>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</si>
  <si>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</si>
  <si>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</si>
  <si>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</si>
  <si>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</si>
  <si>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</si>
  <si>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</si>
  <si>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</si>
  <si>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</si>
  <si>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</si>
  <si>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</si>
  <si>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</si>
  <si>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</si>
  <si>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</si>
  <si>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</si>
  <si>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</si>
  <si>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</si>
  <si>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</si>
  <si>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</si>
  <si>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</si>
  <si>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</si>
  <si>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</si>
  <si>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</si>
  <si>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</si>
  <si>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</si>
  <si>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</si>
  <si>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</si>
  <si>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</si>
  <si>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</si>
  <si>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</si>
  <si>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</si>
  <si>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</si>
  <si>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</si>
  <si>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</si>
  <si>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</si>
  <si>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</si>
  <si>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</si>
  <si>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</si>
  <si>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</si>
  <si>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</si>
  <si>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</si>
  <si>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</si>
  <si>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</si>
  <si>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</si>
  <si>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</si>
  <si>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</si>
  <si>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</si>
  <si>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</si>
  <si>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</si>
  <si>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</si>
  <si>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</si>
  <si>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</si>
  <si>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</si>
  <si>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</si>
  <si>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</si>
  <si>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</si>
  <si>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</si>
  <si>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</si>
  <si>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</si>
  <si>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</si>
  <si>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</si>
  <si>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</si>
  <si>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</si>
  <si>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</si>
  <si>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</si>
  <si>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</si>
  <si>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</si>
  <si>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</si>
  <si>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</si>
  <si>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</si>
  <si>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</si>
  <si>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</si>
  <si>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</si>
  <si>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</si>
  <si>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</si>
  <si>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</si>
  <si>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</si>
  <si>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</si>
  <si>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</si>
  <si>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</si>
  <si>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</si>
  <si>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</si>
  <si>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</si>
  <si>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</si>
  <si>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</si>
  <si>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</si>
  <si>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</si>
  <si>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</si>
  <si>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</si>
  <si>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</si>
  <si>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</si>
  <si>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</si>
  <si>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</si>
  <si>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</si>
  <si>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</si>
  <si>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</si>
  <si>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</si>
  <si>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</si>
  <si>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</si>
  <si>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</si>
  <si>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</si>
  <si>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</si>
  <si>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</si>
  <si>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</si>
  <si>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</si>
  <si>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</si>
  <si>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</si>
  <si>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</si>
  <si>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</si>
  <si>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</si>
  <si>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</si>
  <si>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</si>
  <si>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</si>
  <si>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</si>
  <si>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</si>
  <si>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</si>
  <si>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</si>
  <si>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</si>
  <si>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</si>
  <si>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</si>
  <si>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</si>
  <si>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</si>
  <si>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</si>
  <si>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</si>
  <si>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</si>
  <si>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</si>
  <si>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</si>
  <si>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</si>
  <si>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</si>
  <si>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</si>
  <si>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</si>
  <si>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</si>
  <si>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</si>
  <si>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</si>
  <si>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</si>
  <si>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</si>
  <si>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</si>
  <si>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</si>
  <si>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</si>
  <si>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</si>
  <si>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</si>
  <si>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</si>
  <si>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</si>
  <si>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</si>
  <si>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</si>
  <si>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</si>
  <si>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</si>
  <si>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</si>
  <si>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</si>
  <si>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</si>
  <si>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</si>
  <si>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</si>
  <si>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</si>
  <si>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</si>
  <si>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</si>
  <si>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</si>
  <si>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</si>
  <si>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</si>
  <si>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</si>
  <si>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</si>
  <si>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</si>
  <si>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</si>
  <si>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</si>
  <si>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</si>
  <si>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</si>
  <si>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</si>
  <si>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</si>
  <si>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</si>
  <si>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</si>
  <si>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</si>
  <si>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</si>
  <si>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</si>
  <si>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</si>
  <si>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</si>
  <si>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</si>
  <si>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</si>
  <si>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</si>
  <si>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</si>
  <si>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</si>
  <si>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</si>
  <si>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</si>
  <si>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</si>
  <si>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</si>
  <si>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</si>
  <si>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</si>
  <si>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</si>
  <si>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</si>
  <si>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</si>
  <si>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</si>
  <si>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</si>
  <si>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</si>
  <si>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</si>
  <si>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</si>
  <si>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</si>
  <si>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</si>
  <si>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</si>
  <si>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</si>
  <si>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</si>
  <si>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</si>
  <si>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</si>
  <si>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</si>
  <si>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</si>
  <si>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</si>
  <si>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</si>
  <si>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</si>
  <si>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</si>
  <si>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</si>
  <si>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</si>
  <si>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</si>
  <si>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</si>
  <si>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</si>
  <si>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</si>
  <si>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</si>
  <si>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</si>
  <si>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</si>
  <si>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</si>
  <si>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</si>
  <si>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</si>
  <si>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</si>
  <si>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</si>
  <si>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</si>
  <si>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</si>
  <si>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</si>
  <si>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</si>
  <si>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</si>
  <si>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</si>
  <si>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</si>
  <si>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</si>
  <si>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</si>
  <si>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</si>
  <si>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</si>
  <si>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</si>
  <si>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</si>
  <si>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</si>
  <si>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</si>
  <si>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</si>
  <si>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</si>
  <si>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</si>
  <si>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</si>
  <si>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</si>
  <si>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</si>
  <si>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</si>
  <si>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</si>
  <si>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</si>
  <si>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</si>
  <si>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</si>
  <si>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</si>
  <si>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</si>
  <si>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</si>
  <si>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</si>
  <si>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</si>
  <si>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</si>
  <si>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</si>
  <si>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</si>
  <si>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</si>
  <si>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</si>
  <si>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</si>
  <si>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</si>
  <si>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</si>
  <si>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</si>
  <si>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</si>
  <si>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</si>
  <si>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</si>
  <si>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</si>
  <si>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</si>
  <si>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</si>
  <si>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</si>
  <si>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</si>
  <si>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</si>
  <si>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</si>
  <si>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</si>
  <si>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</si>
  <si>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</si>
  <si>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</si>
  <si>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</si>
  <si>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</si>
  <si>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</si>
  <si>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</si>
  <si>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</si>
  <si>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</si>
  <si>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</si>
  <si>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</si>
  <si>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</si>
  <si>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</si>
  <si>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</si>
  <si>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</si>
  <si>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</si>
  <si>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</si>
  <si>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</si>
  <si>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</si>
  <si>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</si>
  <si>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</si>
  <si>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</si>
  <si>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</si>
  <si>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</si>
  <si>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</si>
  <si>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</si>
  <si>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</si>
  <si>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</si>
  <si>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</si>
  <si>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</si>
  <si>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</si>
  <si>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</si>
  <si>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</si>
  <si>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</si>
  <si>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</si>
  <si>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</si>
  <si>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</si>
  <si>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</si>
  <si>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</si>
  <si>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</si>
  <si>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</si>
  <si>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</si>
  <si>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</si>
  <si>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</si>
  <si>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</si>
  <si>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</si>
  <si>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</si>
  <si>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</si>
  <si>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</si>
  <si>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</si>
  <si>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</si>
  <si>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</si>
  <si>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</si>
  <si>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</si>
  <si>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</si>
  <si>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</si>
  <si>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</si>
  <si>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</si>
  <si>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</si>
  <si>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</si>
  <si>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</si>
  <si>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</si>
  <si>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</si>
  <si>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</si>
  <si>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</si>
  <si>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</si>
  <si>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</si>
  <si>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</si>
  <si>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</si>
  <si>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</si>
  <si>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</si>
  <si>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</si>
  <si>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</si>
  <si>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</si>
  <si>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</si>
  <si>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</si>
  <si>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</si>
  <si>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</si>
  <si>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</si>
  <si>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</si>
  <si>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</si>
  <si>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</si>
  <si>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</si>
  <si>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</si>
  <si>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</si>
  <si>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</si>
  <si>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</si>
  <si>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</si>
  <si>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</si>
  <si>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</si>
  <si>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</si>
  <si>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</si>
  <si>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</si>
  <si>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</si>
  <si>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</si>
  <si>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</si>
  <si>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</si>
  <si>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</si>
  <si>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</si>
  <si>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</si>
  <si>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</si>
  <si>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</si>
  <si>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</si>
  <si>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</si>
  <si>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</si>
  <si>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</si>
  <si>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</si>
  <si>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</si>
  <si>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</si>
  <si>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</si>
  <si>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</si>
  <si>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</si>
  <si>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</si>
  <si>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</si>
  <si>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</si>
  <si>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</si>
  <si>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</si>
  <si>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</si>
  <si>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</si>
  <si>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</si>
  <si>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</si>
  <si>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</si>
  <si>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</si>
  <si>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</si>
  <si>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</si>
  <si>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</si>
  <si>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</si>
  <si>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</si>
  <si>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</si>
  <si>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</si>
  <si>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</si>
  <si>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</si>
  <si>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</si>
  <si>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</si>
  <si>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</si>
  <si>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</si>
  <si>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</si>
  <si>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</si>
  <si>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</si>
  <si>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</si>
  <si>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</si>
  <si>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</si>
  <si>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</si>
  <si>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</si>
  <si>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</si>
  <si>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</si>
  <si>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</si>
  <si>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</si>
  <si>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</si>
  <si>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</si>
  <si>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</si>
  <si>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</si>
  <si>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</si>
  <si>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</si>
  <si>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</si>
  <si>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</si>
  <si>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</si>
  <si>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</si>
  <si>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</si>
  <si>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</si>
  <si>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</si>
  <si>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</si>
  <si>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</si>
  <si>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</si>
  <si>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</si>
  <si>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</si>
  <si>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</si>
  <si>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</si>
  <si>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</si>
  <si>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</si>
  <si>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</si>
  <si>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</si>
  <si>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</si>
  <si>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</si>
  <si>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</si>
  <si>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</si>
  <si>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</si>
  <si>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</si>
  <si>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</si>
  <si>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</si>
  <si>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</si>
  <si>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</si>
  <si>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</si>
  <si>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</si>
  <si>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</si>
  <si>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</si>
  <si>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</si>
  <si>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</si>
  <si>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</si>
  <si>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</si>
  <si>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</si>
  <si>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</si>
  <si>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</si>
  <si>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</si>
  <si>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</si>
  <si>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</si>
  <si>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</si>
  <si>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</si>
  <si>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</si>
  <si>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</si>
  <si>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</si>
  <si>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</si>
  <si>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</si>
  <si>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</si>
  <si>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</si>
  <si>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</si>
  <si>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</si>
  <si>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</si>
  <si>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</si>
  <si>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</si>
  <si>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</si>
  <si>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</si>
  <si>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</si>
  <si>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</si>
  <si>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</si>
  <si>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</si>
  <si>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</si>
  <si>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</si>
  <si>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</si>
  <si>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</si>
  <si>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</si>
  <si>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</si>
  <si>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</si>
  <si>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</si>
  <si>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</si>
  <si>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</si>
  <si>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</si>
  <si>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</si>
  <si>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</si>
  <si>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</si>
  <si>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</si>
  <si>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</si>
  <si>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</si>
  <si>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</si>
  <si>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</si>
  <si>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</si>
  <si>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</si>
  <si>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</si>
  <si>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</si>
  <si>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</si>
  <si>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</si>
  <si>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</si>
  <si>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</si>
  <si>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</si>
  <si>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</si>
  <si>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</si>
  <si>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</si>
  <si>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</si>
  <si>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</si>
  <si>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</si>
  <si>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</si>
  <si>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</si>
  <si>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</si>
  <si>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</si>
  <si>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</si>
  <si>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</si>
  <si>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</si>
  <si>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</si>
  <si>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</si>
  <si>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</si>
  <si>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</si>
  <si>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</si>
  <si>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</si>
  <si>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</si>
  <si>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</si>
  <si>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</si>
  <si>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</si>
  <si>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</si>
  <si>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</si>
  <si>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</si>
  <si>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</si>
  <si>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</si>
  <si>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</si>
  <si>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</si>
  <si>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</si>
  <si>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</si>
  <si>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</si>
  <si>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</si>
  <si>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</si>
  <si>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</si>
  <si>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</si>
  <si>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</si>
  <si>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</si>
  <si>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</si>
  <si>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</si>
  <si>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</si>
  <si>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</si>
  <si>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</si>
  <si>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</si>
  <si>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</si>
  <si>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</si>
  <si>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</si>
  <si>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</si>
  <si>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</si>
  <si>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</si>
  <si>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</si>
  <si>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</si>
  <si>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</si>
  <si>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</si>
  <si>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</si>
  <si>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</si>
  <si>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</si>
  <si>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</si>
  <si>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</si>
  <si>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</si>
  <si>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</si>
  <si>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</si>
  <si>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</si>
  <si>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</si>
  <si>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</si>
  <si>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</si>
  <si>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</si>
  <si>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</si>
  <si>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</si>
  <si>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</si>
  <si>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</si>
  <si>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</si>
  <si>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</si>
  <si>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</si>
  <si>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</si>
  <si>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</si>
  <si>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</si>
  <si>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</si>
  <si>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</si>
  <si>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</si>
  <si>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</si>
  <si>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</si>
  <si>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</si>
  <si>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</si>
  <si>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</si>
  <si>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</si>
  <si>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</si>
  <si>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</si>
  <si>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</si>
  <si>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</si>
  <si>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</si>
  <si>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</si>
  <si>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</si>
  <si>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</si>
  <si>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</si>
  <si>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</si>
  <si>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</si>
  <si>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</si>
  <si>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</si>
  <si>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</si>
  <si>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</si>
  <si>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</si>
  <si>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</si>
  <si>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</si>
  <si>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</si>
  <si>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</si>
  <si>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</si>
  <si>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</si>
  <si>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</si>
  <si>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</si>
  <si>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</si>
  <si>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</si>
  <si>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</si>
  <si>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</si>
  <si>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</si>
  <si>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</si>
  <si>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</si>
  <si>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</si>
  <si>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</si>
  <si>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</si>
  <si>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</si>
  <si>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</si>
  <si>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</si>
  <si>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</si>
  <si>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</si>
  <si>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</si>
  <si>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</si>
  <si>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</si>
  <si>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</si>
  <si>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</si>
  <si>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</si>
  <si>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</si>
  <si>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</si>
  <si>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</si>
  <si>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</si>
  <si>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</si>
  <si>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</si>
  <si>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</si>
  <si>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</si>
  <si>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</si>
  <si>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</si>
  <si>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</si>
  <si>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</si>
  <si>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</si>
  <si>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</si>
  <si>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</si>
  <si>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</si>
  <si>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</si>
  <si>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</si>
  <si>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</si>
  <si>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</si>
  <si>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</si>
  <si>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</si>
  <si>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</si>
  <si>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</si>
  <si>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</si>
  <si>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</si>
  <si>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</si>
  <si>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</si>
  <si>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</si>
  <si>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</si>
  <si>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</si>
  <si>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</si>
  <si>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</si>
  <si>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</si>
  <si>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</si>
  <si>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</si>
  <si>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</si>
  <si>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</si>
  <si>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</si>
  <si>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</si>
  <si>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</si>
  <si>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</si>
  <si>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</si>
  <si>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</si>
  <si>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</si>
  <si>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</si>
  <si>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</si>
  <si>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</si>
  <si>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</si>
  <si>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</si>
  <si>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</si>
  <si>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</si>
  <si>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</si>
  <si>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</si>
  <si>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</si>
  <si>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</si>
  <si>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</si>
  <si>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</si>
  <si>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</si>
  <si>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</si>
  <si>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</si>
  <si>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</si>
  <si>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</si>
  <si>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</si>
  <si>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</si>
  <si>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</si>
  <si>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</si>
  <si>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</si>
  <si>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</si>
  <si>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</si>
  <si>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</si>
  <si>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</si>
  <si>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</si>
  <si>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</si>
  <si>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</si>
  <si>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</si>
  <si>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</si>
  <si>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</si>
  <si>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</si>
  <si>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</si>
  <si>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</si>
  <si>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</si>
  <si>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</si>
  <si>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</si>
  <si>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</si>
  <si>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</si>
  <si>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</si>
  <si>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</si>
  <si>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</si>
  <si>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</si>
  <si>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</si>
  <si>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</si>
  <si>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</si>
  <si>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</si>
  <si>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</si>
  <si>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</si>
  <si>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</si>
  <si>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</si>
  <si>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</si>
  <si>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</si>
  <si>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</si>
  <si>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</si>
  <si>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</si>
  <si>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</si>
  <si>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</si>
  <si>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</si>
  <si>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</si>
  <si>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</si>
  <si>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</si>
  <si>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</si>
  <si>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</si>
  <si>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</si>
  <si>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</si>
  <si>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</si>
  <si>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</si>
  <si>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</si>
  <si>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</si>
  <si>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</si>
  <si>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</si>
  <si>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</si>
  <si>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</si>
  <si>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</si>
  <si>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</si>
  <si>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</si>
  <si>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</si>
  <si>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</si>
  <si>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</si>
  <si>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</si>
  <si>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</si>
  <si>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</si>
  <si>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</si>
  <si>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</si>
  <si>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</si>
  <si>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</si>
  <si>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</si>
  <si>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</si>
  <si>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</si>
  <si>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</si>
  <si>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</si>
  <si>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</si>
  <si>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</si>
  <si>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</si>
  <si>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</si>
  <si>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</si>
  <si>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</si>
  <si>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</si>
  <si>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</si>
  <si>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</si>
  <si>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</si>
  <si>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</si>
  <si>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</si>
  <si>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</si>
  <si>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</si>
  <si>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</si>
  <si>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</si>
  <si>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</si>
  <si>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</si>
  <si>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</si>
  <si>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</si>
  <si>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</si>
  <si>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</si>
  <si>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</si>
  <si>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</si>
  <si>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</si>
  <si>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</si>
  <si>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</si>
  <si>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</si>
  <si>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</si>
  <si>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</si>
  <si>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</si>
  <si>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</si>
  <si>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</si>
  <si>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</si>
  <si>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</si>
  <si>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</si>
  <si>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</si>
  <si>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</si>
  <si>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</si>
  <si>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</si>
  <si>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</si>
  <si>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</si>
  <si>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</si>
  <si>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</si>
  <si>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</si>
  <si>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</si>
  <si>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</si>
  <si>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</si>
  <si>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</si>
  <si>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</si>
  <si>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</si>
  <si>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</si>
  <si>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</si>
  <si>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</si>
  <si>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</si>
  <si>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</si>
  <si>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</si>
  <si>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</si>
  <si>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</si>
  <si>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</si>
  <si>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</si>
  <si>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</si>
  <si>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</si>
  <si>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</si>
  <si>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</si>
  <si>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</si>
  <si>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</si>
  <si>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</si>
  <si>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</si>
  <si>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</si>
  <si>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</si>
  <si>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</si>
  <si>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</si>
  <si>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</si>
  <si>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</si>
  <si>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</si>
  <si>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</si>
  <si>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</si>
  <si>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</si>
  <si>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</si>
  <si>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</si>
  <si>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</si>
  <si>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</si>
  <si>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</si>
  <si>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</si>
  <si>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</si>
  <si>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</si>
  <si>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</si>
  <si>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</si>
  <si>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</si>
  <si>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</si>
  <si>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</si>
  <si>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</si>
  <si>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</si>
  <si>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</si>
  <si>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</si>
  <si>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</si>
  <si>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</si>
  <si>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</si>
  <si>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</si>
  <si>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</si>
  <si>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</si>
  <si>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</si>
  <si>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</si>
  <si>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</si>
  <si>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</si>
  <si>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</si>
  <si>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</si>
  <si>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</si>
  <si>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</si>
  <si>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</si>
  <si>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</si>
  <si>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</si>
  <si>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</si>
  <si>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</si>
  <si>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</si>
  <si>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</si>
  <si>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</si>
  <si>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</si>
  <si>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</si>
  <si>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</si>
  <si>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</si>
  <si>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</si>
  <si>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</si>
  <si>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</si>
  <si>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</si>
  <si>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</si>
  <si>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</si>
  <si>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</si>
  <si>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</si>
  <si>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</si>
  <si>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</si>
  <si>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</si>
  <si>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</si>
  <si>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</si>
  <si>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</si>
  <si>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</si>
  <si>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</si>
  <si>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</si>
  <si>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</si>
  <si>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</si>
  <si>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</si>
  <si>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</si>
  <si>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</si>
  <si>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</si>
  <si>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</si>
  <si>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</si>
  <si>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</si>
  <si>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</si>
  <si>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</si>
  <si>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</si>
  <si>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</si>
  <si>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</si>
  <si>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</si>
  <si>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</si>
  <si>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</si>
  <si>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</si>
  <si>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</si>
  <si>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</si>
  <si>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</si>
  <si>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</si>
  <si>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</si>
  <si>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</si>
  <si>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</si>
  <si>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</si>
  <si>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</si>
  <si>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</si>
  <si>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</si>
  <si>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</si>
  <si>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</si>
  <si>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</si>
  <si>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</si>
  <si>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</si>
  <si>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</si>
  <si>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</si>
  <si>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</si>
  <si>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</si>
  <si>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</si>
  <si>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</si>
  <si>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</si>
  <si>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</si>
  <si>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</si>
  <si>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</si>
  <si>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</si>
  <si>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</si>
  <si>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</si>
  <si>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</si>
  <si>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</si>
  <si>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</si>
  <si>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</si>
  <si>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</si>
  <si>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</si>
  <si>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</si>
  <si>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</si>
  <si>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</si>
  <si>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</si>
  <si>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</si>
  <si>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</si>
  <si>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</si>
  <si>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</si>
  <si>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</si>
  <si>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</si>
  <si>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</si>
  <si>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</si>
  <si>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</si>
  <si>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</si>
  <si>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</si>
  <si>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</si>
  <si>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</si>
  <si>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</si>
  <si>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</si>
  <si>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</si>
  <si>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</si>
  <si>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</si>
  <si>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</si>
  <si>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</si>
  <si>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</si>
  <si>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</si>
  <si>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</si>
  <si>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</si>
  <si>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</si>
  <si>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</si>
  <si>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</si>
  <si>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</si>
  <si>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</si>
  <si>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</si>
  <si>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</si>
  <si>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</si>
  <si>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</si>
  <si>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</si>
  <si>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</si>
  <si>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</si>
  <si>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</si>
  <si>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</si>
  <si>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</si>
  <si>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</si>
  <si>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</si>
  <si>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</si>
  <si>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</si>
  <si>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</si>
  <si>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</si>
  <si>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</si>
  <si>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</si>
  <si>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</si>
  <si>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</si>
  <si>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</si>
  <si>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</si>
  <si>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</si>
  <si>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</si>
  <si>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</si>
  <si>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</si>
  <si>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</si>
  <si>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</si>
  <si>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</si>
  <si>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</si>
  <si>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</si>
  <si>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</si>
  <si>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</si>
  <si>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</si>
  <si>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</si>
  <si>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</si>
  <si>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</si>
  <si>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</si>
  <si>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</si>
  <si>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</si>
  <si>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</si>
  <si>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</si>
  <si>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</si>
  <si>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</si>
  <si>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</si>
  <si>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</si>
  <si>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</si>
  <si>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</si>
  <si>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</si>
  <si>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</si>
  <si>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</si>
  <si>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</si>
  <si>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</si>
  <si>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</si>
  <si>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</si>
  <si>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</si>
  <si>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</si>
  <si>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</si>
  <si>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</si>
  <si>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</si>
  <si>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</si>
  <si>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</si>
  <si>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</si>
  <si>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</si>
  <si>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</si>
  <si>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</si>
  <si>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</si>
  <si>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</si>
  <si>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</si>
  <si>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</si>
  <si>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</si>
  <si>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</si>
  <si>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</si>
  <si>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</si>
  <si>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</si>
  <si>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</si>
  <si>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</si>
  <si>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</si>
  <si>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</si>
  <si>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</si>
  <si>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</si>
  <si>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</si>
  <si>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</si>
  <si>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</si>
  <si>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</si>
  <si>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</si>
  <si>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</si>
  <si>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</si>
  <si>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</si>
  <si>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</si>
  <si>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</si>
  <si>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</si>
  <si>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</si>
  <si>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</si>
  <si>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</si>
  <si>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</si>
  <si>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</si>
  <si>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</si>
  <si>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</si>
  <si>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</si>
  <si>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</si>
  <si>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</si>
  <si>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</si>
  <si>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</si>
  <si>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</si>
  <si>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</si>
  <si>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</si>
  <si>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</si>
  <si>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</si>
  <si>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</si>
  <si>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</si>
  <si>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</si>
  <si>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</si>
  <si>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</si>
  <si>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</si>
  <si>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</si>
  <si>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</si>
  <si>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</si>
  <si>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</si>
  <si>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</si>
  <si>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</si>
  <si>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</si>
  <si>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</si>
  <si>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</si>
  <si>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</si>
  <si>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</si>
  <si>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</si>
  <si>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</si>
  <si>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</si>
  <si>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</si>
  <si>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</si>
  <si>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</si>
  <si>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</si>
  <si>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</si>
  <si>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</si>
  <si>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</si>
  <si>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</si>
  <si>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</si>
  <si>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</si>
  <si>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</si>
  <si>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</si>
  <si>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</si>
  <si>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</si>
  <si>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</si>
  <si>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</si>
  <si>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</si>
  <si>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</si>
  <si>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</si>
  <si>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</si>
  <si>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</si>
  <si>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</si>
  <si>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</si>
  <si>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</si>
  <si>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</si>
  <si>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</si>
  <si>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</si>
  <si>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</si>
  <si>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</si>
  <si>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</si>
  <si>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</si>
  <si>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</si>
  <si>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</si>
  <si>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</si>
  <si>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</si>
  <si>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</si>
  <si>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</si>
  <si>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</si>
  <si>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</si>
  <si>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</si>
  <si>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</si>
  <si>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</si>
  <si>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</si>
  <si>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</si>
  <si>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</si>
  <si>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</si>
  <si>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</si>
  <si>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</si>
  <si>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</si>
  <si>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</si>
  <si>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</si>
  <si>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</si>
  <si>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</si>
  <si>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</si>
  <si>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</si>
  <si>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</si>
  <si>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</si>
  <si>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</si>
  <si>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</si>
  <si>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</si>
  <si>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</si>
  <si>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</si>
  <si>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</si>
  <si>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</si>
  <si>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</si>
  <si>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</si>
  <si>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</si>
  <si>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</si>
  <si>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</si>
  <si>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</si>
  <si>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</si>
  <si>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</si>
  <si>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</si>
  <si>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</si>
  <si>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</si>
  <si>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</si>
  <si>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</si>
  <si>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</si>
  <si>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</si>
  <si>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</si>
  <si>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</si>
  <si>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</si>
  <si>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</si>
  <si>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</si>
  <si>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</si>
  <si>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</si>
  <si>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</si>
  <si>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</si>
  <si>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</si>
  <si>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</si>
  <si>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</si>
  <si>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</si>
  <si>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</si>
  <si>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</si>
  <si>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</si>
  <si>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</si>
  <si>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</si>
  <si>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</si>
  <si>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</si>
  <si>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</si>
  <si>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</si>
  <si>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</si>
  <si>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</si>
  <si>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</si>
  <si>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</si>
  <si>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</si>
  <si>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</si>
  <si>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</si>
  <si>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</si>
  <si>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</si>
  <si>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</si>
  <si>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</si>
  <si>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</si>
  <si>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</si>
  <si>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</si>
  <si>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</si>
  <si>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</si>
  <si>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</si>
  <si>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</si>
  <si>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</si>
  <si>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</si>
  <si>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</si>
  <si>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</si>
  <si>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</si>
  <si>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</si>
  <si>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</si>
  <si>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</si>
  <si>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</si>
  <si>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</si>
  <si>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</si>
  <si>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</si>
  <si>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</si>
  <si>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</si>
  <si>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</si>
  <si>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</si>
  <si>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</si>
  <si>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</si>
  <si>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</si>
  <si>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</si>
  <si>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</si>
  <si>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</si>
  <si>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</si>
  <si>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</si>
  <si>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</si>
  <si>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</si>
  <si>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</si>
  <si>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</si>
  <si>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</si>
  <si>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</si>
  <si>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</si>
  <si>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</si>
  <si>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</si>
  <si>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</si>
  <si>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</si>
  <si>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</si>
  <si>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</si>
  <si>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</si>
  <si>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</si>
  <si>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</si>
  <si>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</si>
  <si>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</si>
  <si>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</si>
  <si>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</si>
  <si>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</si>
  <si>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</si>
  <si>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</si>
  <si>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</si>
  <si>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</si>
  <si>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</si>
  <si>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</si>
  <si>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</si>
  <si>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</si>
  <si>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</si>
  <si>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</si>
  <si>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</si>
  <si>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</si>
  <si>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</si>
  <si>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</si>
  <si>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</si>
  <si>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</si>
  <si>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</si>
  <si>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</si>
  <si>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</si>
  <si>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</si>
  <si>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</si>
  <si>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</si>
  <si>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</si>
  <si>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</si>
  <si>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</si>
  <si>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</si>
  <si>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</si>
  <si>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</si>
  <si>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</si>
  <si>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</si>
  <si>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</si>
  <si>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</si>
  <si>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</si>
  <si>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</si>
  <si>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</si>
  <si>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</si>
  <si>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</si>
  <si>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</si>
  <si>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</si>
  <si>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</si>
  <si>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</si>
  <si>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</si>
  <si>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</si>
  <si>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</si>
  <si>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</si>
  <si>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</si>
  <si>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</si>
  <si>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</si>
  <si>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</si>
  <si>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</si>
  <si>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</si>
  <si>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</si>
  <si>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</si>
  <si>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</si>
  <si>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</si>
  <si>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</si>
  <si>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</si>
  <si>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</si>
  <si>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</si>
  <si>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</si>
  <si>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</si>
  <si>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</si>
  <si>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</si>
  <si>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</si>
  <si>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</si>
  <si>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</si>
  <si>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</si>
  <si>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</si>
  <si>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</si>
  <si>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</si>
  <si>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</si>
  <si>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</si>
  <si>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</si>
  <si>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</si>
  <si>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</si>
  <si>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</si>
  <si>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</si>
  <si>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</si>
  <si>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</si>
  <si>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</si>
  <si>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</si>
  <si>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</si>
  <si>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</si>
  <si>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</si>
  <si>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</si>
  <si>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</si>
  <si>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</si>
  <si>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</si>
  <si>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</si>
  <si>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</si>
  <si>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</si>
  <si>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</si>
  <si>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</si>
  <si>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</si>
  <si>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</si>
  <si>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</si>
  <si>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</si>
  <si>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</si>
  <si>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</si>
  <si>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</si>
  <si>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</si>
  <si>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</si>
  <si>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</si>
  <si>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</si>
  <si>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</si>
  <si>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</si>
  <si>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</si>
  <si>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</si>
  <si>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</si>
  <si>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</si>
  <si>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</si>
  <si>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</si>
  <si>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</si>
  <si>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</si>
  <si>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</si>
  <si>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</si>
  <si>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</si>
  <si>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</si>
  <si>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</si>
  <si>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</si>
  <si>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</si>
  <si>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</si>
  <si>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</si>
  <si>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</si>
  <si>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</si>
  <si>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</si>
  <si>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</si>
  <si>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</si>
  <si>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</si>
  <si>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</si>
  <si>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</si>
  <si>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</si>
  <si>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</si>
  <si>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</si>
  <si>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</si>
  <si>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</si>
  <si>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</si>
  <si>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</si>
  <si>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</si>
  <si>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</si>
  <si>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</si>
  <si>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</si>
  <si>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</si>
  <si>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</si>
  <si>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</si>
  <si>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</si>
  <si>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</si>
  <si>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</si>
  <si>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</si>
  <si>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</si>
  <si>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</si>
  <si>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</si>
  <si>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</si>
  <si>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</si>
  <si>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</si>
  <si>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</si>
  <si>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</si>
  <si>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</si>
  <si>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</si>
  <si>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</si>
  <si>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</si>
  <si>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</si>
  <si>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</si>
  <si>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</si>
  <si>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</si>
  <si>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</si>
  <si>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</si>
  <si>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</si>
  <si>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</si>
  <si>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</si>
  <si>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</si>
  <si>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</si>
  <si>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</si>
  <si>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</si>
  <si>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</si>
  <si>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</si>
  <si>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</si>
  <si>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</si>
  <si>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</si>
  <si>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</si>
  <si>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</si>
  <si>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</si>
  <si>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</si>
  <si>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</si>
  <si>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</si>
  <si>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</si>
  <si>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</si>
  <si>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</si>
  <si>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</si>
  <si>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</si>
  <si>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</si>
  <si>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</si>
  <si>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</si>
  <si>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</si>
  <si>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</si>
  <si>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</si>
  <si>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</si>
  <si>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</si>
  <si>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</si>
  <si>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</si>
  <si>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</si>
  <si>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</si>
  <si>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</si>
  <si>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</si>
  <si>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</si>
  <si>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</si>
  <si>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</si>
  <si>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</si>
  <si>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</si>
  <si>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</si>
  <si>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</si>
  <si>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</si>
  <si>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</si>
  <si>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</si>
  <si>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</si>
  <si>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</si>
  <si>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</si>
  <si>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</si>
  <si>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</si>
  <si>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</si>
  <si>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</si>
  <si>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</si>
  <si>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</si>
  <si>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</si>
  <si>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</si>
  <si>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</si>
  <si>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</si>
  <si>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</si>
  <si>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</si>
  <si>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</si>
  <si>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</si>
  <si>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</si>
  <si>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</si>
  <si>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</si>
  <si>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</si>
  <si>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</si>
  <si>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</si>
  <si>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</si>
  <si>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</si>
  <si>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</si>
  <si>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</si>
  <si>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</si>
  <si>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</si>
  <si>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</si>
  <si>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</si>
  <si>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</si>
  <si>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</si>
  <si>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</si>
  <si>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</si>
  <si>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</si>
  <si>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</si>
  <si>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</si>
  <si>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</si>
  <si>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</si>
  <si>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</si>
  <si>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</si>
  <si>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</si>
  <si>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</si>
  <si>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</si>
  <si>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</si>
  <si>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</si>
  <si>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</si>
  <si>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</si>
  <si>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</si>
  <si>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</si>
  <si>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</si>
  <si>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</si>
  <si>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</si>
  <si>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</si>
  <si>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</si>
  <si>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</si>
  <si>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</si>
  <si>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</si>
  <si>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</si>
  <si>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</si>
  <si>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</si>
  <si>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</si>
  <si>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</si>
  <si>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</si>
  <si>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</si>
  <si>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</si>
  <si>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</si>
  <si>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</si>
  <si>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</si>
  <si>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</si>
  <si>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</si>
  <si>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</si>
  <si>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</si>
  <si>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</si>
  <si>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</si>
  <si>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</si>
  <si>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</si>
  <si>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</si>
  <si>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</si>
  <si>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</si>
  <si>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</si>
  <si>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</si>
  <si>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</si>
  <si>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</si>
  <si>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</si>
  <si>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</si>
  <si>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</si>
  <si>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</si>
  <si>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</si>
  <si>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</si>
  <si>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</si>
  <si>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</si>
  <si>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</si>
  <si>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</si>
  <si>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</si>
  <si>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</si>
  <si>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</si>
  <si>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</si>
  <si>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</si>
  <si>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</si>
  <si>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</si>
  <si>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</si>
  <si>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</si>
  <si>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</si>
  <si>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</si>
  <si>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</si>
  <si>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</si>
  <si>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</si>
  <si>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</si>
  <si>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</si>
  <si>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</si>
  <si>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</si>
  <si>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</si>
  <si>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</si>
  <si>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</si>
  <si>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</si>
  <si>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</si>
  <si>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</si>
  <si>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</si>
  <si>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</si>
  <si>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</si>
  <si>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</si>
  <si>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</si>
  <si>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</si>
  <si>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</si>
  <si>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</si>
  <si>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</si>
  <si>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</si>
  <si>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</si>
  <si>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</si>
  <si>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</si>
  <si>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</si>
  <si>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</si>
  <si>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</si>
  <si>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</si>
  <si>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</si>
  <si>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</si>
  <si>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</si>
  <si>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</si>
  <si>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</si>
  <si>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</si>
  <si>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</si>
  <si>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</si>
  <si>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</si>
  <si>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</si>
  <si>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</si>
  <si>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</si>
  <si>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</si>
  <si>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</si>
  <si>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</si>
  <si>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</si>
  <si>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</si>
  <si>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</si>
  <si>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</si>
  <si>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</si>
  <si>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</si>
  <si>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</si>
  <si>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</si>
  <si>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</si>
  <si>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</si>
  <si>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</si>
  <si>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</si>
  <si>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</si>
  <si>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</si>
  <si>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</si>
  <si>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</si>
  <si>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</si>
  <si>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</si>
  <si>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</si>
  <si>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</si>
  <si>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</si>
  <si>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</si>
  <si>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</si>
  <si>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</si>
  <si>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</si>
  <si>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</si>
  <si>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</si>
  <si>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</si>
  <si>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</si>
  <si>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</si>
  <si>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</si>
  <si>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</si>
  <si>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</si>
  <si>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</si>
  <si>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</si>
  <si>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</si>
  <si>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</si>
  <si>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</si>
  <si>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</si>
  <si>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</si>
  <si>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</si>
  <si>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</si>
  <si>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</si>
  <si>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</si>
  <si>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</si>
  <si>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</si>
  <si>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</si>
  <si>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</si>
  <si>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</si>
  <si>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</si>
  <si>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</si>
  <si>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</si>
  <si>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</si>
  <si>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</si>
  <si>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</si>
  <si>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</si>
  <si>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</si>
  <si>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</si>
  <si>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</si>
  <si>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</si>
  <si>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</si>
  <si>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</si>
  <si>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</si>
  <si>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</si>
  <si>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</si>
  <si>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</si>
  <si>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</si>
  <si>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</si>
  <si>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</si>
  <si>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</si>
  <si>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</si>
  <si>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</si>
  <si>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</si>
  <si>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</si>
  <si>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</si>
  <si>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</si>
  <si>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</si>
  <si>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</si>
  <si>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</si>
  <si>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</si>
  <si>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</si>
  <si>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</si>
  <si>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</si>
  <si>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</si>
  <si>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</si>
  <si>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</si>
  <si>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</si>
  <si>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</si>
  <si>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</si>
  <si>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</si>
  <si>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</si>
  <si>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</si>
  <si>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</si>
  <si>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</si>
  <si>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</si>
  <si>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</si>
  <si>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</si>
  <si>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</si>
  <si>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</si>
  <si>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</si>
  <si>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</si>
  <si>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</si>
  <si>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</si>
  <si>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</si>
  <si>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</si>
  <si>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</si>
  <si>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</si>
  <si>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</si>
  <si>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</si>
  <si>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</si>
  <si>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</si>
  <si>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</si>
  <si>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</si>
  <si>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</si>
  <si>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</si>
  <si>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</si>
  <si>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</si>
  <si>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</si>
  <si>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</si>
  <si>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</si>
  <si>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</si>
  <si>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</si>
  <si>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</si>
  <si>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</si>
  <si>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</si>
  <si>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</si>
  <si>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</si>
  <si>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</si>
  <si>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</si>
  <si>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</si>
  <si>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</si>
  <si>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</si>
  <si>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</si>
  <si>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</si>
  <si>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</si>
  <si>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</si>
  <si>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</si>
  <si>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</si>
  <si>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</si>
  <si>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</si>
  <si>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</si>
  <si>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</si>
  <si>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</si>
  <si>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</si>
  <si>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</si>
  <si>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</si>
  <si>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</si>
  <si>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</si>
  <si>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</si>
  <si>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</si>
  <si>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</si>
  <si>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</si>
  <si>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</si>
  <si>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</si>
  <si>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</si>
  <si>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</si>
  <si>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</si>
  <si>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</si>
  <si>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</si>
  <si>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</si>
  <si>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</si>
  <si>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</si>
  <si>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</si>
  <si>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</si>
  <si>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</si>
  <si>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</si>
  <si>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</si>
  <si>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</si>
  <si>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</si>
  <si>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</si>
  <si>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</si>
  <si>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</si>
  <si>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</si>
  <si>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</si>
  <si>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</si>
  <si>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</si>
  <si>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</si>
  <si>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</si>
  <si>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</si>
  <si>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</si>
  <si>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</si>
  <si>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</si>
  <si>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</si>
  <si>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</si>
  <si>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</si>
  <si>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</si>
  <si>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</si>
  <si>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</si>
  <si>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</si>
  <si>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</si>
  <si>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</si>
  <si>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</si>
  <si>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</si>
  <si>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</si>
  <si>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</si>
  <si>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</si>
  <si>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</si>
  <si>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</si>
  <si>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</si>
  <si>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</si>
  <si>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</si>
  <si>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</si>
  <si>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</si>
  <si>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</si>
  <si>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</si>
  <si>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</si>
  <si>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</si>
  <si>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</si>
  <si>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</si>
  <si>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</si>
  <si>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</si>
  <si>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</si>
  <si>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</si>
  <si>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</si>
  <si>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</si>
  <si>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</si>
  <si>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</si>
  <si>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</si>
  <si>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</si>
  <si>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</si>
  <si>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</si>
  <si>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</si>
  <si>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</si>
  <si>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</si>
  <si>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</si>
  <si>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</si>
  <si>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</si>
  <si>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</si>
  <si>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</si>
  <si>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</si>
  <si>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</si>
  <si>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</si>
  <si>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</si>
  <si>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</si>
  <si>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</si>
  <si>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</si>
  <si>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</si>
  <si>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</si>
  <si>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</si>
  <si>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</si>
  <si>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</si>
  <si>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</si>
  <si>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</si>
  <si>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</si>
  <si>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</si>
  <si>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</si>
  <si>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</si>
  <si>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</si>
  <si>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</si>
  <si>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</si>
  <si>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</si>
  <si>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</si>
  <si>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</si>
  <si>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</si>
  <si>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</si>
  <si>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</si>
  <si>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</si>
  <si>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</si>
  <si>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</si>
  <si>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</si>
  <si>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</si>
  <si>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</si>
  <si>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</si>
  <si>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</si>
  <si>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</si>
  <si>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</si>
  <si>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</si>
  <si>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</si>
  <si>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</si>
  <si>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</si>
  <si>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</si>
  <si>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</si>
  <si>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</si>
  <si>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</si>
  <si>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</si>
  <si>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</si>
  <si>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</si>
  <si>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</si>
  <si>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</si>
  <si>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</si>
  <si>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</si>
  <si>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</si>
  <si>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</si>
  <si>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</si>
  <si>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</si>
  <si>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</si>
  <si>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</si>
  <si>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</si>
  <si>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</si>
  <si>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</si>
  <si>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</si>
  <si>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</si>
  <si>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</si>
  <si>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</si>
  <si>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</si>
  <si>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</si>
  <si>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</si>
  <si>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</si>
  <si>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</si>
  <si>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</si>
  <si>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</si>
  <si>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</si>
  <si>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</si>
  <si>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</si>
  <si>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</si>
  <si>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</si>
  <si>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</si>
  <si>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</si>
  <si>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</si>
  <si>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</si>
  <si>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</si>
  <si>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</si>
  <si>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</si>
  <si>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</si>
  <si>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</si>
  <si>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</si>
  <si>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</si>
  <si>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</si>
  <si>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</si>
  <si>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</si>
  <si>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</si>
  <si>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</si>
  <si>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</si>
  <si>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</si>
  <si>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</si>
  <si>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</si>
  <si>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</si>
  <si>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</si>
  <si>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</si>
  <si>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</si>
  <si>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</si>
  <si>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</si>
  <si>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</si>
  <si>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</si>
  <si>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</si>
  <si>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</si>
  <si>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</si>
  <si>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</si>
  <si>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</si>
  <si>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</si>
  <si>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</si>
  <si>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</si>
  <si>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</si>
  <si>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</si>
  <si>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</si>
  <si>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</si>
  <si>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</si>
  <si>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</si>
  <si>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</si>
  <si>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</si>
  <si>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</si>
  <si>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</si>
  <si>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</si>
  <si>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</si>
  <si>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</si>
  <si>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</si>
  <si>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</si>
  <si>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</si>
  <si>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</si>
  <si>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</si>
  <si>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</si>
  <si>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</si>
  <si>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</si>
  <si>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</si>
  <si>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</si>
  <si>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</si>
  <si>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</si>
  <si>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</si>
  <si>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</si>
  <si>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</si>
  <si>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</si>
  <si>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</si>
  <si>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</si>
  <si>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</si>
  <si>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</si>
  <si>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</si>
  <si>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</si>
  <si>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</si>
  <si>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</si>
  <si>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</si>
  <si>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</si>
  <si>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</si>
  <si>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</si>
  <si>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</si>
  <si>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</si>
  <si>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</si>
  <si>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</si>
  <si>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</si>
  <si>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</si>
  <si>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</si>
  <si>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</si>
  <si>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</si>
  <si>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</si>
  <si>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</si>
  <si>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</si>
  <si>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</si>
  <si>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</si>
  <si>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</si>
  <si>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</si>
  <si>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</si>
  <si>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</si>
  <si>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</si>
  <si>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</si>
  <si>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</si>
  <si>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</si>
  <si>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</si>
  <si>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</si>
  <si>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</si>
  <si>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</si>
  <si>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</si>
  <si>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</si>
  <si>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</si>
  <si>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</si>
  <si>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</si>
  <si>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</si>
  <si>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</si>
  <si>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</si>
  <si>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</si>
  <si>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</si>
  <si>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</si>
  <si>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</si>
  <si>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</si>
  <si>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</si>
  <si>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</si>
  <si>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</si>
  <si>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</si>
  <si>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</si>
  <si>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</si>
  <si>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</si>
  <si>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</si>
  <si>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</si>
  <si>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</si>
  <si>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</si>
  <si>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</si>
  <si>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</si>
  <si>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</si>
  <si>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</si>
  <si>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</si>
  <si>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</si>
  <si>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</si>
  <si>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</si>
  <si>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</si>
  <si>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</si>
  <si>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</si>
  <si>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</si>
  <si>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</si>
  <si>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</si>
  <si>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</si>
  <si>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</si>
  <si>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</si>
  <si>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</si>
  <si>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</si>
  <si>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</si>
  <si>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</si>
  <si>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</si>
  <si>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</si>
  <si>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</si>
  <si>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</si>
  <si>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</si>
  <si>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</si>
  <si>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</si>
  <si>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</si>
  <si>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</si>
  <si>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</si>
  <si>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</si>
  <si>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</si>
  <si>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</si>
  <si>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</si>
  <si>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</si>
  <si>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</si>
  <si>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</si>
  <si>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</si>
  <si>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</si>
  <si>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</si>
  <si>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</si>
  <si>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</si>
  <si>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</si>
  <si>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</si>
  <si>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</si>
  <si>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</si>
  <si>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</si>
  <si>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</si>
  <si>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</si>
  <si>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</si>
  <si>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</si>
  <si>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</si>
  <si>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</si>
  <si>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</si>
  <si>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</si>
  <si>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</si>
  <si>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</si>
  <si>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</si>
  <si>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</si>
  <si>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</si>
  <si>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</si>
  <si>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</si>
  <si>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</si>
  <si>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</si>
  <si>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</si>
  <si>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</si>
  <si>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</si>
  <si>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</si>
  <si>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</si>
  <si>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</si>
  <si>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</si>
  <si>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</si>
  <si>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</si>
  <si>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</si>
  <si>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</si>
  <si>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</si>
  <si>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</si>
  <si>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</si>
  <si>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</si>
  <si>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</si>
  <si>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</si>
  <si>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</si>
  <si>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</si>
  <si>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</si>
  <si>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</si>
  <si>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</si>
  <si>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</si>
  <si>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</si>
  <si>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</si>
  <si>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</si>
  <si>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</si>
  <si>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</si>
  <si>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</si>
  <si>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</si>
  <si>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</si>
  <si>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</si>
  <si>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</si>
  <si>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</si>
  <si>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</si>
  <si>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</si>
  <si>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</si>
  <si>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</si>
  <si>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</si>
  <si>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</si>
  <si>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</si>
  <si>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</si>
  <si>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</si>
  <si>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</si>
  <si>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</si>
  <si>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</si>
  <si>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</si>
  <si>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</si>
  <si>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</si>
  <si>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</si>
  <si>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</si>
  <si>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</si>
  <si>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</si>
  <si>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</si>
  <si>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</si>
  <si>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</si>
  <si>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</si>
  <si>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</si>
  <si>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</si>
  <si>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</si>
  <si>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</si>
  <si>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</si>
  <si>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</si>
  <si>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</si>
  <si>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</si>
  <si>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</si>
  <si>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</si>
  <si>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</si>
  <si>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</si>
  <si>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</si>
  <si>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</si>
  <si>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</si>
  <si>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</si>
  <si>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</si>
  <si>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</si>
  <si>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</si>
  <si>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</si>
  <si>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</si>
  <si>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</si>
  <si>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</si>
  <si>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</si>
  <si>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</si>
  <si>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</si>
  <si>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</si>
  <si>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</si>
  <si>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</si>
  <si>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</si>
  <si>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</si>
  <si>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</si>
  <si>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</si>
  <si>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</si>
  <si>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</si>
  <si>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</si>
  <si>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</si>
  <si>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</si>
  <si>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</si>
  <si>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</si>
  <si>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</si>
  <si>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</si>
  <si>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</si>
  <si>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</si>
  <si>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</si>
  <si>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</si>
  <si>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</si>
  <si>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</si>
  <si>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</si>
  <si>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</si>
  <si>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</si>
  <si>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</si>
  <si>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</si>
  <si>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</si>
  <si>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</si>
  <si>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</si>
  <si>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</si>
  <si>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</si>
  <si>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</si>
  <si>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</si>
  <si>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</si>
  <si>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</si>
  <si>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</si>
  <si>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</si>
  <si>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</si>
  <si>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</si>
  <si>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</si>
  <si>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</si>
  <si>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</si>
  <si>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</si>
  <si>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</si>
  <si>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</si>
  <si>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</si>
  <si>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</si>
  <si>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</si>
  <si>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</si>
  <si>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</si>
  <si>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</si>
  <si>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</si>
  <si>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</si>
  <si>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</si>
  <si>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</si>
  <si>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</si>
  <si>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</si>
  <si>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</si>
  <si>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</si>
  <si>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</si>
  <si>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</si>
  <si>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</si>
  <si>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</si>
  <si>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</si>
  <si>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</si>
  <si>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</si>
  <si>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</si>
  <si>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</si>
  <si>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</si>
  <si>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</si>
  <si>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</si>
  <si>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</si>
  <si>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</si>
  <si>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</si>
  <si>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</si>
  <si>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</si>
  <si>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</si>
  <si>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</si>
  <si>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</si>
  <si>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</si>
  <si>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</si>
  <si>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</si>
  <si>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</si>
  <si>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</si>
  <si>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</si>
  <si>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</si>
  <si>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</si>
  <si>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</si>
  <si>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</si>
  <si>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</si>
  <si>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</si>
  <si>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</si>
  <si>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</si>
  <si>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</si>
  <si>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</si>
  <si>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</si>
  <si>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</si>
  <si>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</si>
  <si>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</si>
  <si>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</si>
  <si>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</si>
  <si>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</si>
  <si>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</si>
  <si>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</si>
  <si>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</si>
  <si>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</si>
  <si>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</si>
  <si>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</si>
  <si>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</si>
  <si>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</si>
  <si>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</si>
  <si>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</si>
  <si>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</si>
  <si>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</si>
  <si>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</si>
  <si>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</si>
  <si>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</si>
  <si>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</si>
  <si>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</si>
  <si>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</si>
  <si>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</si>
  <si>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</si>
  <si>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</si>
  <si>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</si>
  <si>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</si>
  <si>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</si>
  <si>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</si>
  <si>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</si>
  <si>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</si>
  <si>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</si>
  <si>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</si>
  <si>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</si>
  <si>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</si>
  <si>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</si>
  <si>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</si>
  <si>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</si>
  <si>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</si>
  <si>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</si>
  <si>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</si>
  <si>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</si>
  <si>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</si>
  <si>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</si>
  <si>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</si>
  <si>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</si>
  <si>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</si>
  <si>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</si>
  <si>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</si>
  <si>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</si>
  <si>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</si>
  <si>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</si>
  <si>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</si>
  <si>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</si>
  <si>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</si>
  <si>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</si>
  <si>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</si>
  <si>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</si>
  <si>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</si>
  <si>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</si>
  <si>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</si>
  <si>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</si>
  <si>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</si>
  <si>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</si>
  <si>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</si>
  <si>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</si>
  <si>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</si>
  <si>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</si>
  <si>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</si>
  <si>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</si>
  <si>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</si>
  <si>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</si>
  <si>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</si>
  <si>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</si>
  <si>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</si>
  <si>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</si>
  <si>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</si>
  <si>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</si>
  <si>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</si>
  <si>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</si>
  <si>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</si>
  <si>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</si>
  <si>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</si>
  <si>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</si>
  <si>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</si>
  <si>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</si>
  <si>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</si>
  <si>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</si>
  <si>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</si>
  <si>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</si>
  <si>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</si>
  <si>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</si>
  <si>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</si>
  <si>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</si>
  <si>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</si>
  <si>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</si>
  <si>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</si>
  <si>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</si>
  <si>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</si>
  <si>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</si>
  <si>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</si>
  <si>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</si>
  <si>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</si>
  <si>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</si>
  <si>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</si>
  <si>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</si>
  <si>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</si>
  <si>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</si>
  <si>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</si>
  <si>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</si>
  <si>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</si>
  <si>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</si>
  <si>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</si>
  <si>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</si>
  <si>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</si>
  <si>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</si>
  <si>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</si>
  <si>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</si>
  <si>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</si>
  <si>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</si>
  <si>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</si>
  <si>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</si>
  <si>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</si>
  <si>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</si>
  <si>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</si>
  <si>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</si>
  <si>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</si>
  <si>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</si>
  <si>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</si>
  <si>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</si>
  <si>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</si>
  <si>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</si>
  <si>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</si>
  <si>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</si>
  <si>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</si>
  <si>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</si>
  <si>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</si>
  <si>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</si>
  <si>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</si>
  <si>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</si>
  <si>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</si>
  <si>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</si>
  <si>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</si>
  <si>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</si>
  <si>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</si>
  <si>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</si>
  <si>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</si>
  <si>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</si>
  <si>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</si>
  <si>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</si>
  <si>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</si>
  <si>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</si>
  <si>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</si>
  <si>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</si>
  <si>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</si>
  <si>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</si>
  <si>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</si>
  <si>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</si>
  <si>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</si>
  <si>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</si>
  <si>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</si>
  <si>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</si>
  <si>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</si>
  <si>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</si>
  <si>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</si>
  <si>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</si>
  <si>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</si>
  <si>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</si>
  <si>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</si>
  <si>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</si>
  <si>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</si>
  <si>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</si>
  <si>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</si>
  <si>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</si>
  <si>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</si>
  <si>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</si>
  <si>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</si>
  <si>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</si>
  <si>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</si>
  <si>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</si>
  <si>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</si>
  <si>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</si>
  <si>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</si>
  <si>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</si>
  <si>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</si>
  <si>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</si>
  <si>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</si>
  <si>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</si>
  <si>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</si>
  <si>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</si>
  <si>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</si>
  <si>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</si>
  <si>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</si>
  <si>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</si>
  <si>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</si>
  <si>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</si>
  <si>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</si>
  <si>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</si>
  <si>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</si>
  <si>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</si>
  <si>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</si>
  <si>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</si>
  <si>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</si>
  <si>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</si>
  <si>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</si>
  <si>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</si>
  <si>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</si>
  <si>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</si>
  <si>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</si>
  <si>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</si>
  <si>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</si>
  <si>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</si>
  <si>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</si>
  <si>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</si>
  <si>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</si>
  <si>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</si>
  <si>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</si>
  <si>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</si>
  <si>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</si>
  <si>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</si>
  <si>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</si>
  <si>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</si>
  <si>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</si>
  <si>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</si>
  <si>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</si>
  <si>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</si>
  <si>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</si>
  <si>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</si>
  <si>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</si>
  <si>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</si>
  <si>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</si>
  <si>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</si>
  <si>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</si>
  <si>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</si>
  <si>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</si>
  <si>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</si>
  <si>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</si>
  <si>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</si>
  <si>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</si>
  <si>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</si>
  <si>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</si>
  <si>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</si>
  <si>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</si>
  <si>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</si>
  <si>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</si>
  <si>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</si>
  <si>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</si>
  <si>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</si>
  <si>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</si>
  <si>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</si>
  <si>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</si>
  <si>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</si>
  <si>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</si>
  <si>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</si>
  <si>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</si>
  <si>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</si>
  <si>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</si>
  <si>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</si>
  <si>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</si>
  <si>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</si>
  <si>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</si>
  <si>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</si>
  <si>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</si>
  <si>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</si>
  <si>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</si>
  <si>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</si>
  <si>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</si>
  <si>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</si>
  <si>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</si>
  <si>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</si>
  <si>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</si>
  <si>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</si>
  <si>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</si>
  <si>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</si>
  <si>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</si>
  <si>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</si>
  <si>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</si>
  <si>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</si>
  <si>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</si>
  <si>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</si>
  <si>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</si>
  <si>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</si>
  <si>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</si>
  <si>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</si>
  <si>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</si>
  <si>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</si>
  <si>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</si>
  <si>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</si>
  <si>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</si>
  <si>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</si>
  <si>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</si>
  <si>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</si>
  <si>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</si>
  <si>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</si>
  <si>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</si>
  <si>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</si>
  <si>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</si>
  <si>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</si>
  <si>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</si>
  <si>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</si>
  <si>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</si>
  <si>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</si>
  <si>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</si>
  <si>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</si>
  <si>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</si>
  <si>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</si>
  <si>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</si>
  <si>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</si>
  <si>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</si>
  <si>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</si>
  <si>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</si>
  <si>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</si>
  <si>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</si>
  <si>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</si>
  <si>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</si>
  <si>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</si>
  <si>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</si>
  <si>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</si>
  <si>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</si>
  <si>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</si>
  <si>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</si>
  <si>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</si>
  <si>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</si>
  <si>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</si>
  <si>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</si>
  <si>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</si>
  <si>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</si>
  <si>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</si>
  <si>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</si>
  <si>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</si>
  <si>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</si>
  <si>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</si>
  <si>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</si>
  <si>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</si>
  <si>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</si>
  <si>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</si>
  <si>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</si>
  <si>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</si>
  <si>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</si>
  <si>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</si>
  <si>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</si>
  <si>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</si>
  <si>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</si>
  <si>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</si>
  <si>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</si>
  <si>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</si>
  <si>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</si>
  <si>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</si>
  <si>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</si>
  <si>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</si>
  <si>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</si>
  <si>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</si>
  <si>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</si>
  <si>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</si>
  <si>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</si>
  <si>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</si>
  <si>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</si>
  <si>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</si>
  <si>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</si>
  <si>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</si>
  <si>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</si>
  <si>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</si>
  <si>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</si>
  <si>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</si>
  <si>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</si>
  <si>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</si>
  <si>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</si>
  <si>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</si>
  <si>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</si>
  <si>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</si>
  <si>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</si>
  <si>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</si>
  <si>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</si>
  <si>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</si>
  <si>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</si>
  <si>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</si>
  <si>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</si>
  <si>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</si>
  <si>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</si>
  <si>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</si>
  <si>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</si>
  <si>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</si>
  <si>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</si>
  <si>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</si>
  <si>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</si>
  <si>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</si>
  <si>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</si>
  <si>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</si>
  <si>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</si>
  <si>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</si>
  <si>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</si>
  <si>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</si>
  <si>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</si>
  <si>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</si>
  <si>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</si>
  <si>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</si>
  <si>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</si>
  <si>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</si>
  <si>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</si>
  <si>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</si>
  <si>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</si>
  <si>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</si>
  <si>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</si>
  <si>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</si>
  <si>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</si>
  <si>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</si>
  <si>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</si>
  <si>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</si>
  <si>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</si>
  <si>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</si>
  <si>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</si>
  <si>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</si>
  <si>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</si>
  <si>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</si>
  <si>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</si>
  <si>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</si>
  <si>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</si>
  <si>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</si>
  <si>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</si>
  <si>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</si>
  <si>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</si>
  <si>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</si>
  <si>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</si>
  <si>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</si>
  <si>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</si>
  <si>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</si>
  <si>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</si>
  <si>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</si>
  <si>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</si>
  <si>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</si>
  <si>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</si>
  <si>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</si>
  <si>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</si>
  <si>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</si>
  <si>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</si>
  <si>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</si>
  <si>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</si>
  <si>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</si>
  <si>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</si>
  <si>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</si>
  <si>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</si>
  <si>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</si>
  <si>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</si>
  <si>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</si>
  <si>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</si>
  <si>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</si>
  <si>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</si>
  <si>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</si>
  <si>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</si>
  <si>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</si>
  <si>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</si>
  <si>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</si>
  <si>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</si>
  <si>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</si>
  <si>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</si>
  <si>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</si>
  <si>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</si>
  <si>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</si>
  <si>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</si>
  <si>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</si>
  <si>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</si>
  <si>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</si>
  <si>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</si>
  <si>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</si>
  <si>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</si>
  <si>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</si>
  <si>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</si>
  <si>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</si>
  <si>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</si>
  <si>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</si>
  <si>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</si>
  <si>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</si>
  <si>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</si>
  <si>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</si>
  <si>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</si>
  <si>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</si>
  <si>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</si>
  <si>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</si>
  <si>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</si>
  <si>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</si>
  <si>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</si>
  <si>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</si>
  <si>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</si>
  <si>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</si>
  <si>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</si>
  <si>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</si>
  <si>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</si>
  <si>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</si>
  <si>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</si>
  <si>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</si>
  <si>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</si>
  <si>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</si>
  <si>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</si>
  <si>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</si>
  <si>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</si>
  <si>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</si>
  <si>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</si>
  <si>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</si>
  <si>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</si>
  <si>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</si>
  <si>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</si>
  <si>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</si>
  <si>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</si>
  <si>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</si>
  <si>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</si>
  <si>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</si>
  <si>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</si>
  <si>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</si>
  <si>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</si>
  <si>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</si>
  <si>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</si>
  <si>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</si>
  <si>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</si>
  <si>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</si>
  <si>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</si>
  <si>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</si>
  <si>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</si>
  <si>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</si>
  <si>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</si>
  <si>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</si>
  <si>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</si>
  <si>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</si>
  <si>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</si>
  <si>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</si>
  <si>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</si>
  <si>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</si>
  <si>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</si>
  <si>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</si>
  <si>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</si>
  <si>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</si>
  <si>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</si>
  <si>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</si>
  <si>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</si>
  <si>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</si>
  <si>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</si>
  <si>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</si>
  <si>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</si>
  <si>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</si>
  <si>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</si>
  <si>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</si>
  <si>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</si>
  <si>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</si>
  <si>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</si>
  <si>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</si>
  <si>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</si>
  <si>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</si>
  <si>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</si>
  <si>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</si>
  <si>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</si>
  <si>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</si>
  <si>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</si>
  <si>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</si>
  <si>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</si>
  <si>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</si>
  <si>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</si>
  <si>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</si>
  <si>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</si>
  <si>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</si>
  <si>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</si>
  <si>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</si>
  <si>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</si>
  <si>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</si>
  <si>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</si>
  <si>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</si>
  <si>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</si>
  <si>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</si>
  <si>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</si>
  <si>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</si>
  <si>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</si>
  <si>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</si>
  <si>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</si>
  <si>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</si>
  <si>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</si>
  <si>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</si>
  <si>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</si>
  <si>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</si>
  <si>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</si>
  <si>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</si>
  <si>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</si>
  <si>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</si>
  <si>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</si>
  <si>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</si>
  <si>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</si>
  <si>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</si>
  <si>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</si>
  <si>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</si>
  <si>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</si>
  <si>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</si>
  <si>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</si>
  <si>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</si>
  <si>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</si>
  <si>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</si>
  <si>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</si>
  <si>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</si>
  <si>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</si>
  <si>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</si>
  <si>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</si>
  <si>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</si>
  <si>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</si>
  <si>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</si>
  <si>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</si>
  <si>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</si>
  <si>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</si>
  <si>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</si>
  <si>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</si>
  <si>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</si>
  <si>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</si>
  <si>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</si>
  <si>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</si>
  <si>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</si>
  <si>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</si>
  <si>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</si>
  <si>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</si>
  <si>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</si>
  <si>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</si>
  <si>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</si>
  <si>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</si>
  <si>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</si>
  <si>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</si>
  <si>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</si>
  <si>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</si>
  <si>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</si>
  <si>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</si>
  <si>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</si>
  <si>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</si>
  <si>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</si>
  <si>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</si>
  <si>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</si>
  <si>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</si>
  <si>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</si>
  <si>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</si>
  <si>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</si>
  <si>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</si>
  <si>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</si>
  <si>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</si>
  <si>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</si>
  <si>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</si>
  <si>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</si>
  <si>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</si>
  <si>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</si>
  <si>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</si>
  <si>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</si>
  <si>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</si>
  <si>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</si>
  <si>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</si>
  <si>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</si>
  <si>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</si>
  <si>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</si>
  <si>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</si>
  <si>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</si>
  <si>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</si>
  <si>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</si>
  <si>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</si>
  <si>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</si>
  <si>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</si>
  <si>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</si>
  <si>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</si>
  <si>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</si>
  <si>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</si>
  <si>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</si>
  <si>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</si>
  <si>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</si>
  <si>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</si>
  <si>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</si>
  <si>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</si>
  <si>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</si>
  <si>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</si>
  <si>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</si>
  <si>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</si>
  <si>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</si>
  <si>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</si>
  <si>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</si>
  <si>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</si>
  <si>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</si>
  <si>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</si>
  <si>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</si>
  <si>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</si>
  <si>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</si>
  <si>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</si>
  <si>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</si>
  <si>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</si>
  <si>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</si>
  <si>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</si>
  <si>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</si>
  <si>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</si>
  <si>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</si>
  <si>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</si>
  <si>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</si>
  <si>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</si>
  <si>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</si>
  <si>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</si>
  <si>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</si>
  <si>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</si>
  <si>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</si>
  <si>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</si>
  <si>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</si>
  <si>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</si>
  <si>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</si>
  <si>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</si>
  <si>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</si>
  <si>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</si>
  <si>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</si>
  <si>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</si>
  <si>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</si>
  <si>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</si>
  <si>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</si>
  <si>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</si>
  <si>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</si>
  <si>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</si>
  <si>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</si>
  <si>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</si>
  <si>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</si>
  <si>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</si>
  <si>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</si>
  <si>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</si>
  <si>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</si>
  <si>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</si>
  <si>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</si>
  <si>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</si>
  <si>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</si>
  <si>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</si>
  <si>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</si>
  <si>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</si>
  <si>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</si>
  <si>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</si>
  <si>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</si>
  <si>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</si>
  <si>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</si>
  <si>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</si>
  <si>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</si>
  <si>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</si>
  <si>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</si>
  <si>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</si>
  <si>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</si>
  <si>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</si>
  <si>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</si>
  <si>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</si>
  <si>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</si>
  <si>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</si>
  <si>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</si>
  <si>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</si>
  <si>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</si>
  <si>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</si>
  <si>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</si>
  <si>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</si>
  <si>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</si>
  <si>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</si>
  <si>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</si>
  <si>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</si>
  <si>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</si>
  <si>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</si>
  <si>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</si>
  <si>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</si>
  <si>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</si>
  <si>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</si>
  <si>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</si>
  <si>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</si>
  <si>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</si>
  <si>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</si>
  <si>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</si>
  <si>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</si>
  <si>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</si>
  <si>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</si>
  <si>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</si>
  <si>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</si>
  <si>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</si>
  <si>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</si>
  <si>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</si>
  <si>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</si>
  <si>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</si>
  <si>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</si>
  <si>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</si>
  <si>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</si>
  <si>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</si>
  <si>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</si>
  <si>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</si>
  <si>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</si>
  <si>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</si>
  <si>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</si>
  <si>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</si>
  <si>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</si>
  <si>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</si>
  <si>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</si>
  <si>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</si>
  <si>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</si>
  <si>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</si>
  <si>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</si>
  <si>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</si>
  <si>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</si>
  <si>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</si>
  <si>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</si>
  <si>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</si>
  <si>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</si>
  <si>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</si>
  <si>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</si>
  <si>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</si>
  <si>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</si>
  <si>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</si>
  <si>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</si>
  <si>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</si>
  <si>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</si>
  <si>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</si>
  <si>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</si>
  <si>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</si>
  <si>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</si>
  <si>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</si>
  <si>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</si>
  <si>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</si>
  <si>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</si>
  <si>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</si>
  <si>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</si>
  <si>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</si>
  <si>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</si>
  <si>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</si>
  <si>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</si>
  <si>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</si>
  <si>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</si>
  <si>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</si>
  <si>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</si>
  <si>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</si>
  <si>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</si>
  <si>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</si>
  <si>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</si>
  <si>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</si>
  <si>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</si>
  <si>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</si>
  <si>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</si>
  <si>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</si>
  <si>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</si>
  <si>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</si>
  <si>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</si>
  <si>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</si>
  <si>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</si>
  <si>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</si>
  <si>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</si>
  <si>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</si>
  <si>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</si>
  <si>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</si>
  <si>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</si>
  <si>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</si>
  <si>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</si>
  <si>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</si>
  <si>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</si>
  <si>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</si>
  <si>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</si>
  <si>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</si>
  <si>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</si>
  <si>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</si>
  <si>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</si>
  <si>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</si>
  <si>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</si>
  <si>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</si>
  <si>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</si>
  <si>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</si>
  <si>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</si>
  <si>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</si>
  <si>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</si>
  <si>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</si>
  <si>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</si>
  <si>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</si>
  <si>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</si>
  <si>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</si>
  <si>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</si>
  <si>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</si>
  <si>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</si>
  <si>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</si>
  <si>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</si>
  <si>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</si>
  <si>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</si>
  <si>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</si>
  <si>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</si>
  <si>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</si>
  <si>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</si>
  <si>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</si>
  <si>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</si>
  <si>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</si>
  <si>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</si>
  <si>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</si>
  <si>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</si>
  <si>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</si>
  <si>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</si>
  <si>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</si>
  <si>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</si>
  <si>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</si>
  <si>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</si>
  <si>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</si>
  <si>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</si>
  <si>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</si>
  <si>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</si>
  <si>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</si>
  <si>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</si>
  <si>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</si>
  <si>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</si>
  <si>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</si>
  <si>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</si>
  <si>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</si>
  <si>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</si>
  <si>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</si>
  <si>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</si>
  <si>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</si>
  <si>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</si>
  <si>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</si>
  <si>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</si>
  <si>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</si>
  <si>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</si>
  <si>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</si>
  <si>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</si>
  <si>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</si>
  <si>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</si>
  <si>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</si>
  <si>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</si>
  <si>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</si>
  <si>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</si>
  <si>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</si>
  <si>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</si>
  <si>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</si>
  <si>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</si>
  <si>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</si>
  <si>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</si>
  <si>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</si>
  <si>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</si>
  <si>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</si>
  <si>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</si>
  <si>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</si>
  <si>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</si>
  <si>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</si>
  <si>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</si>
  <si>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</si>
  <si>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</si>
  <si>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</si>
  <si>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</si>
  <si>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</si>
  <si>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</si>
  <si>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</si>
  <si>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</si>
  <si>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</si>
  <si>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</si>
  <si>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</si>
  <si>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</si>
  <si>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</si>
  <si>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</si>
  <si>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</si>
  <si>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</si>
  <si>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</si>
  <si>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</si>
  <si>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</si>
  <si>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</si>
  <si>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</si>
  <si>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</si>
  <si>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</si>
  <si>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</si>
  <si>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</si>
  <si>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</si>
  <si>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</si>
  <si>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</si>
  <si>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</si>
  <si>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</si>
  <si>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</si>
  <si>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</si>
  <si>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</si>
  <si>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</si>
  <si>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</si>
  <si>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</si>
  <si>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</si>
  <si>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</si>
  <si>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</si>
  <si>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</si>
  <si>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</si>
  <si>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</si>
  <si>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</si>
  <si>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</si>
  <si>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</si>
  <si>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</si>
  <si>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</si>
  <si>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</si>
  <si>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</si>
  <si>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</si>
  <si>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</si>
  <si>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</si>
  <si>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</si>
  <si>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</si>
  <si>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</si>
  <si>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</si>
  <si>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</si>
  <si>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</si>
  <si>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</si>
  <si>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</si>
  <si>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</si>
  <si>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</si>
  <si>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</si>
  <si>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</si>
  <si>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</si>
  <si>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</si>
  <si>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</si>
  <si>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</si>
  <si>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</si>
  <si>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</si>
  <si>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</si>
  <si>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</si>
  <si>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</si>
  <si>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</si>
  <si>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</si>
  <si>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</si>
  <si>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</si>
  <si>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</si>
  <si>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</si>
  <si>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</si>
  <si>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</si>
  <si>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</si>
  <si>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</si>
  <si>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</si>
  <si>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</si>
  <si>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</si>
  <si>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</si>
  <si>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</si>
  <si>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</si>
  <si>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</si>
  <si>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</si>
  <si>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</si>
  <si>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</si>
  <si>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</si>
  <si>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</si>
  <si>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</si>
  <si>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</si>
  <si>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</si>
  <si>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</si>
  <si>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</si>
  <si>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</si>
  <si>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</si>
  <si>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</si>
  <si>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</si>
  <si>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</si>
  <si>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</si>
  <si>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</si>
  <si>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</si>
  <si>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</si>
  <si>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</si>
  <si>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</si>
  <si>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</si>
  <si>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</si>
  <si>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</si>
  <si>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</si>
  <si>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</si>
  <si>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</si>
  <si>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</si>
  <si>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</si>
  <si>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</si>
  <si>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</si>
  <si>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</si>
  <si>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</si>
  <si>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</si>
  <si>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</si>
  <si>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</si>
  <si>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</si>
  <si>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</si>
  <si>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</si>
  <si>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</si>
  <si>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</si>
  <si>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</si>
  <si>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</si>
  <si>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</si>
  <si>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</si>
  <si>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</si>
  <si>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</si>
  <si>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</si>
  <si>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</si>
  <si>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</si>
  <si>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</si>
  <si>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</si>
  <si>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</si>
  <si>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</si>
  <si>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</si>
  <si>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</si>
  <si>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</si>
  <si>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</si>
  <si>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</si>
  <si>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</si>
  <si>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</si>
  <si>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</si>
  <si>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</si>
  <si>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</si>
  <si>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</si>
  <si>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</si>
  <si>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</si>
  <si>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</si>
  <si>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</si>
  <si>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</si>
  <si>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</si>
  <si>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</si>
  <si>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</si>
  <si>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</si>
  <si>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</si>
  <si>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</si>
  <si>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</si>
  <si>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</si>
  <si>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</si>
  <si>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</si>
  <si>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</si>
  <si>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</si>
  <si>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</si>
  <si>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</si>
  <si>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</si>
  <si>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</si>
  <si>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</si>
  <si>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</si>
  <si>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</si>
  <si>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</si>
  <si>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</si>
  <si>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</si>
  <si>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</si>
  <si>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</si>
  <si>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</si>
  <si>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</si>
  <si>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</si>
  <si>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</si>
  <si>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</si>
  <si>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</si>
  <si>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</si>
  <si>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</si>
  <si>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</si>
  <si>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</si>
  <si>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</si>
  <si>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</si>
  <si>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</si>
  <si>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</si>
  <si>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</si>
  <si>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</si>
  <si>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</si>
  <si>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</si>
  <si>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</si>
  <si>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</si>
  <si>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</si>
  <si>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</si>
  <si>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</si>
  <si>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</si>
  <si>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</si>
  <si>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</si>
  <si>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</si>
  <si>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</si>
  <si>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</si>
  <si>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</si>
  <si>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</si>
  <si>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</si>
  <si>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</si>
  <si>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</si>
  <si>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</si>
  <si>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</si>
  <si>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</si>
  <si>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</si>
  <si>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</si>
  <si>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</si>
  <si>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</si>
  <si>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</si>
  <si>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</si>
  <si>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</si>
  <si>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</si>
  <si>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</si>
  <si>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</si>
  <si>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</si>
  <si>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</si>
  <si>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</si>
  <si>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</si>
  <si>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</si>
  <si>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</si>
  <si>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</si>
  <si>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</si>
  <si>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</si>
  <si>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</si>
  <si>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</si>
  <si>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</si>
  <si>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</si>
  <si>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</si>
  <si>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</si>
  <si>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</si>
  <si>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</si>
  <si>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</si>
  <si>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</si>
  <si>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</si>
  <si>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</si>
  <si>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</si>
  <si>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</si>
  <si>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</si>
  <si>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</si>
  <si>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</si>
  <si>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</si>
  <si>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</si>
  <si>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</si>
  <si>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</si>
  <si>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</si>
  <si>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</si>
  <si>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</si>
  <si>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</si>
  <si>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</si>
  <si>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</si>
  <si>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</si>
  <si>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</si>
  <si>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</si>
  <si>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</si>
  <si>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</si>
  <si>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</si>
  <si>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</si>
  <si>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</si>
  <si>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</si>
  <si>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</si>
  <si>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</si>
  <si>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</si>
  <si>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</si>
  <si>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</si>
  <si>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</si>
  <si>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</si>
  <si>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</si>
  <si>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</si>
  <si>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</si>
  <si>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</si>
  <si>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</si>
  <si>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</si>
  <si>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</si>
  <si>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</si>
  <si>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</si>
  <si>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</si>
  <si>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</si>
  <si>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</si>
  <si>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</si>
  <si>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</si>
  <si>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</si>
  <si>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</si>
  <si>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</si>
  <si>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</si>
  <si>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</si>
  <si>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</si>
  <si>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</si>
  <si>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</si>
  <si>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</si>
  <si>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</si>
  <si>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</si>
  <si>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</si>
  <si>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</si>
  <si>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</si>
  <si>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</si>
  <si>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</si>
  <si>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</si>
  <si>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</si>
  <si>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</si>
  <si>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</si>
  <si>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</si>
  <si>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</si>
  <si>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</si>
  <si>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</si>
  <si>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</si>
  <si>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</si>
  <si>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</si>
  <si>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</si>
  <si>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</si>
  <si>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</si>
  <si>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</si>
  <si>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</si>
  <si>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</si>
  <si>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</si>
  <si>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</si>
  <si>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</si>
  <si>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</si>
  <si>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</si>
  <si>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</si>
  <si>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</si>
  <si>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</si>
  <si>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</si>
  <si>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</si>
  <si>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</si>
  <si>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</si>
  <si>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</si>
  <si>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</si>
  <si>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</si>
  <si>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</si>
  <si>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</si>
  <si>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</si>
  <si>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</si>
  <si>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</si>
  <si>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</si>
  <si>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</si>
  <si>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</si>
  <si>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</si>
  <si>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</si>
  <si>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</si>
  <si>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</si>
  <si>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</si>
  <si>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</si>
  <si>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</si>
  <si>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</si>
  <si>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</si>
  <si>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</si>
  <si>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</si>
  <si>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</si>
  <si>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</si>
  <si>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</si>
  <si>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</si>
  <si>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</si>
  <si>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</si>
  <si>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</si>
  <si>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</si>
  <si>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</si>
  <si>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</si>
  <si>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</si>
  <si>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</si>
  <si>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</si>
  <si>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</si>
  <si>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</si>
  <si>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</si>
  <si>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</si>
  <si>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</si>
  <si>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</si>
  <si>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</si>
  <si>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</si>
  <si>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</si>
  <si>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</si>
  <si>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</si>
  <si>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</si>
  <si>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</si>
  <si>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</si>
  <si>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</si>
  <si>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</si>
  <si>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</si>
  <si>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</si>
  <si>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</si>
  <si>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</si>
  <si>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</si>
  <si>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</si>
  <si>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</si>
  <si>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</si>
  <si>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</si>
  <si>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</si>
  <si>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</si>
  <si>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</si>
  <si>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</si>
  <si>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</si>
  <si>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</si>
  <si>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</si>
  <si>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</si>
  <si>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</si>
  <si>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</si>
  <si>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</si>
  <si>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</si>
  <si>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</si>
  <si>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</si>
  <si>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</si>
  <si>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</si>
  <si>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</si>
  <si>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</si>
  <si>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</si>
  <si>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</si>
  <si>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</si>
  <si>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</si>
  <si>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</si>
  <si>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</si>
  <si>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</si>
  <si>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</si>
  <si>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</si>
  <si>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</si>
  <si>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</si>
  <si>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</si>
  <si>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</si>
  <si>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</si>
  <si>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</si>
  <si>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</si>
  <si>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</si>
  <si>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</si>
  <si>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</si>
  <si>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</si>
  <si>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</si>
  <si>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</si>
  <si>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</si>
  <si>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</si>
  <si>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</si>
  <si>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</si>
  <si>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</si>
  <si>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</si>
  <si>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</si>
  <si>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</si>
  <si>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</si>
  <si>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</si>
  <si>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</si>
  <si>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</si>
  <si>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</si>
  <si>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</si>
  <si>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</si>
  <si>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</si>
  <si>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</si>
  <si>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</si>
  <si>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</si>
  <si>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</si>
  <si>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</si>
  <si>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</si>
  <si>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</si>
  <si>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</si>
  <si>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</si>
  <si>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</si>
  <si>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</si>
  <si>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</si>
  <si>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</si>
  <si>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</si>
  <si>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</si>
  <si>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</si>
  <si>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</si>
  <si>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</si>
  <si>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</si>
  <si>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</si>
  <si>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</si>
  <si>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</si>
  <si>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</si>
  <si>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</si>
  <si>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</si>
  <si>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</si>
  <si>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</si>
  <si>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</si>
  <si>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</si>
  <si>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</si>
  <si>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</si>
  <si>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</si>
  <si>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</si>
  <si>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</si>
  <si>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</si>
  <si>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</si>
  <si>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</si>
  <si>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</si>
  <si>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</si>
  <si>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</si>
  <si>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</si>
  <si>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</si>
  <si>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</si>
  <si>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</si>
  <si>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</si>
  <si>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</si>
  <si>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</si>
  <si>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</si>
  <si>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</si>
  <si>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</si>
  <si>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</si>
  <si>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</si>
  <si>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</si>
  <si>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</si>
  <si>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</si>
  <si>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</si>
  <si>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</si>
  <si>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</si>
  <si>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</si>
  <si>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</si>
  <si>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</si>
  <si>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</si>
  <si>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</si>
  <si>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</si>
  <si>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</si>
  <si>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</si>
  <si>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</si>
  <si>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</si>
  <si>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</si>
  <si>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</si>
  <si>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</si>
  <si>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</si>
  <si>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</si>
  <si>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</si>
  <si>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</si>
  <si>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</si>
  <si>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</si>
  <si>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</si>
  <si>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</si>
  <si>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</si>
  <si>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</si>
  <si>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</si>
  <si>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</si>
  <si>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</si>
  <si>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</si>
  <si>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</si>
  <si>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</si>
  <si>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</si>
  <si>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</si>
  <si>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</si>
  <si>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</si>
  <si>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</si>
  <si>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</si>
  <si>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</si>
  <si>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</si>
  <si>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</si>
  <si>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</si>
  <si>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</si>
  <si>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</si>
  <si>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</si>
  <si>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</si>
  <si>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</si>
  <si>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</si>
  <si>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</si>
  <si>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</si>
  <si>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</si>
  <si>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</si>
  <si>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</si>
  <si>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</si>
  <si>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</si>
  <si>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</si>
  <si>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</si>
  <si>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</si>
  <si>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</si>
  <si>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</si>
  <si>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</si>
  <si>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</si>
  <si>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</si>
  <si>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</si>
  <si>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</si>
  <si>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</si>
  <si>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</si>
  <si>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</si>
  <si>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</si>
  <si>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</si>
  <si>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</si>
  <si>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</si>
  <si>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</si>
  <si>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</si>
  <si>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</si>
  <si>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</si>
  <si>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</si>
  <si>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</si>
  <si>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</si>
  <si>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</si>
  <si>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</si>
  <si>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</si>
  <si>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</si>
  <si>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</si>
  <si>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</si>
  <si>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</si>
  <si>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</si>
  <si>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</si>
  <si>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</si>
  <si>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</si>
  <si>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</si>
  <si>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</si>
  <si>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</si>
  <si>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</si>
  <si>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</si>
  <si>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</si>
  <si>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</si>
  <si>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</si>
  <si>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</si>
  <si>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</si>
  <si>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</si>
  <si>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</si>
  <si>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</si>
  <si>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</si>
  <si>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</si>
  <si>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</si>
  <si>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</si>
  <si>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</si>
  <si>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</si>
  <si>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</si>
  <si>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</si>
  <si>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</si>
  <si>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</si>
  <si>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</si>
  <si>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</si>
  <si>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</si>
  <si>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</si>
  <si>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</si>
  <si>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</si>
  <si>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</si>
  <si>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</si>
  <si>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</si>
  <si>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</si>
  <si>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</si>
  <si>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</si>
  <si>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</si>
  <si>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</si>
  <si>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</si>
  <si>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</si>
  <si>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</si>
  <si>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</si>
  <si>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</si>
  <si>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</si>
  <si>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</si>
  <si>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</si>
  <si>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</si>
  <si>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</si>
  <si>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</si>
  <si>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</si>
  <si>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</si>
  <si>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</si>
  <si>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</si>
  <si>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</si>
  <si>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</si>
  <si>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</si>
  <si>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</si>
  <si>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</si>
  <si>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</si>
  <si>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</si>
  <si>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</si>
  <si>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</si>
  <si>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</si>
  <si>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</si>
  <si>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</si>
  <si>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</si>
  <si>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</si>
  <si>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</si>
  <si>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</si>
  <si>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</si>
  <si>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</si>
  <si>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</si>
  <si>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</si>
  <si>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</si>
  <si>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</si>
  <si>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</si>
  <si>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</si>
  <si>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</si>
  <si>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</si>
  <si>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</si>
  <si>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</si>
  <si>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</si>
  <si>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</si>
  <si>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</si>
  <si>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</si>
  <si>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</si>
  <si>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</si>
  <si>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</si>
  <si>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</si>
  <si>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</si>
  <si>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</si>
  <si>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</si>
  <si>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</si>
  <si>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</si>
  <si>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</si>
  <si>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</si>
  <si>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</si>
  <si>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</si>
  <si>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</si>
  <si>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</si>
  <si>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</si>
  <si>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</si>
  <si>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</si>
  <si>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</si>
  <si>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</si>
  <si>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</si>
  <si>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</si>
  <si>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</si>
  <si>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</si>
  <si>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</si>
  <si>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</si>
  <si>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</si>
  <si>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</si>
  <si>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</si>
  <si>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</si>
  <si>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</si>
  <si>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</si>
  <si>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</si>
  <si>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</si>
  <si>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</si>
  <si>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</si>
  <si>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</si>
  <si>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</si>
  <si>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</si>
  <si>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</si>
  <si>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</si>
  <si>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</si>
  <si>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</si>
  <si>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</si>
  <si>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</si>
  <si>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</si>
  <si>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</si>
  <si>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</si>
  <si>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</si>
  <si>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</si>
  <si>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</si>
  <si>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</si>
  <si>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</si>
  <si>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</si>
  <si>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</si>
  <si>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</si>
  <si>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</si>
  <si>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</si>
  <si>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</si>
  <si>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</si>
  <si>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</si>
  <si>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</si>
  <si>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</si>
  <si>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</si>
  <si>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</si>
  <si>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</si>
  <si>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</si>
  <si>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</si>
  <si>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</si>
  <si>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</si>
  <si>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</si>
  <si>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</si>
  <si>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</si>
  <si>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</si>
  <si>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</si>
  <si>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</si>
  <si>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</si>
  <si>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</si>
  <si>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</si>
  <si>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</si>
  <si>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</si>
  <si>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</si>
  <si>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</si>
  <si>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</si>
  <si>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</si>
  <si>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</si>
  <si>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</si>
  <si>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</si>
  <si>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</si>
  <si>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</si>
  <si>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</si>
  <si>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</si>
  <si>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</si>
  <si>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</si>
  <si>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</si>
  <si>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</si>
  <si>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</si>
  <si>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</si>
  <si>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</si>
  <si>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</si>
  <si>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</si>
  <si>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</si>
  <si>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</si>
  <si>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</si>
  <si>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</si>
  <si>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</si>
  <si>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</si>
  <si>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</si>
  <si>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</si>
  <si>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</si>
  <si>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</si>
  <si>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</si>
  <si>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</si>
  <si>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</si>
  <si>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</si>
  <si>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</si>
  <si>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</si>
  <si>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</si>
  <si>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</si>
  <si>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</si>
  <si>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</si>
  <si>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</si>
  <si>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</si>
  <si>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</si>
  <si>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</si>
  <si>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</si>
  <si>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</si>
  <si>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</si>
  <si>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</si>
  <si>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</si>
  <si>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</si>
  <si>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</si>
  <si>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</si>
  <si>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</si>
  <si>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</si>
  <si>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</si>
  <si>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</si>
  <si>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</si>
  <si>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</si>
  <si>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</si>
  <si>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</si>
  <si>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</si>
  <si>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</si>
  <si>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</si>
  <si>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</si>
  <si>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</si>
  <si>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</si>
  <si>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</si>
  <si>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</si>
  <si>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</si>
  <si>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</si>
  <si>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</si>
  <si>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</si>
  <si>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</si>
  <si>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</si>
  <si>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</si>
  <si>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</si>
  <si>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</si>
  <si>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</si>
  <si>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</si>
  <si>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</si>
  <si>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</si>
  <si>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</si>
  <si>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</si>
  <si>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</si>
  <si>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</si>
  <si>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</si>
  <si>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</si>
  <si>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</si>
  <si>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</si>
  <si>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</si>
  <si>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</si>
  <si>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</si>
  <si>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</si>
  <si>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</si>
  <si>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</si>
  <si>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</si>
  <si>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</si>
  <si>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</si>
  <si>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</si>
  <si>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</si>
  <si>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</si>
  <si>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</si>
  <si>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</si>
  <si>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</si>
  <si>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</si>
  <si>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</si>
  <si>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</si>
  <si>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</si>
  <si>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</si>
  <si>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</si>
  <si>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</si>
  <si>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</si>
  <si>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</si>
  <si>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</si>
  <si>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</si>
  <si>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</si>
  <si>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</si>
  <si>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</si>
  <si>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</si>
  <si>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</si>
  <si>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</si>
  <si>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</si>
  <si>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</si>
  <si>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</si>
  <si>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</si>
  <si>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</si>
  <si>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</si>
  <si>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</si>
  <si>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</si>
  <si>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</si>
  <si>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</si>
  <si>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</si>
  <si>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</si>
  <si>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</si>
  <si>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</si>
  <si>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</si>
  <si>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</si>
  <si>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</si>
  <si>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</si>
  <si>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</si>
  <si>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</si>
  <si>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</si>
  <si>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</si>
  <si>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</si>
  <si>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</si>
  <si>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</si>
  <si>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</si>
  <si>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</si>
  <si>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</si>
  <si>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</si>
  <si>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</si>
  <si>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</si>
  <si>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</si>
  <si>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</si>
  <si>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</si>
  <si>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</si>
  <si>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</si>
  <si>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</si>
  <si>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</si>
  <si>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</si>
  <si>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</si>
  <si>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</si>
  <si>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</si>
  <si>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</si>
  <si>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</si>
  <si>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</si>
  <si>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</si>
  <si>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</si>
  <si>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</si>
  <si>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</si>
  <si>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</si>
  <si>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</si>
  <si>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</si>
  <si>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</si>
  <si>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</si>
  <si>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</si>
  <si>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</si>
  <si>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</si>
  <si>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</si>
  <si>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</si>
  <si>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</si>
  <si>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</si>
  <si>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</si>
  <si>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</si>
  <si>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</si>
  <si>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</si>
  <si>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</si>
  <si>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</si>
  <si>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</si>
  <si>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</si>
  <si>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</si>
  <si>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</si>
  <si>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</si>
  <si>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</si>
  <si>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</si>
  <si>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</si>
  <si>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</si>
  <si>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</si>
  <si>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</si>
  <si>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</si>
  <si>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</si>
  <si>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</si>
  <si>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</si>
  <si>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</si>
  <si>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</si>
  <si>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</si>
  <si>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</si>
  <si>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</si>
  <si>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</si>
  <si>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</si>
  <si>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</si>
  <si>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</si>
  <si>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</si>
  <si>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</si>
  <si>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</si>
  <si>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</si>
  <si>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</si>
  <si>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</si>
  <si>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</si>
  <si>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</si>
  <si>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</si>
  <si>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</si>
  <si>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</si>
  <si>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</si>
  <si>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</si>
  <si>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</si>
  <si>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</si>
  <si>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</si>
  <si>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</si>
  <si>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</si>
  <si>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</si>
  <si>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</si>
  <si>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</si>
  <si>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</si>
  <si>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</si>
  <si>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</si>
  <si>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</si>
  <si>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</si>
  <si>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</si>
  <si>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</si>
  <si>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</si>
  <si>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</si>
  <si>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</si>
  <si>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</si>
  <si>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</si>
  <si>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</si>
  <si>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</si>
  <si>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</si>
  <si>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</si>
  <si>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</si>
  <si>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</si>
  <si>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</si>
  <si>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</si>
  <si>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</si>
  <si>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</si>
  <si>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</si>
  <si>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</si>
  <si>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</si>
  <si>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</si>
  <si>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</si>
  <si>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</si>
  <si>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</si>
  <si>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</si>
  <si>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</si>
  <si>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</si>
  <si>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</si>
  <si>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</si>
  <si>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</si>
  <si>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</si>
  <si>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</si>
  <si>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</si>
  <si>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</si>
  <si>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</si>
  <si>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</si>
  <si>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</si>
  <si>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</si>
  <si>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</si>
  <si>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</si>
  <si>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</si>
  <si>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</si>
  <si>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</si>
  <si>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</si>
  <si>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</si>
  <si>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</si>
  <si>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</si>
  <si>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</si>
  <si>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</si>
  <si>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</si>
  <si>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</si>
  <si>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</si>
  <si>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</si>
  <si>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</si>
  <si>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</si>
  <si>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</si>
  <si>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</si>
  <si>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</si>
  <si>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</si>
  <si>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</si>
  <si>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</si>
  <si>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</si>
  <si>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</si>
  <si>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</si>
  <si>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</si>
  <si>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</si>
  <si>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</si>
  <si>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</si>
  <si>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</si>
  <si>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</si>
  <si>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</si>
  <si>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</si>
  <si>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</si>
  <si>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</si>
  <si>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</si>
  <si>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</si>
  <si>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</si>
  <si>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</si>
  <si>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</si>
  <si>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</si>
  <si>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</si>
  <si>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</si>
  <si>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</si>
  <si>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</si>
  <si>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</si>
  <si>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</si>
  <si>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</si>
  <si>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</si>
  <si>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</si>
  <si>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</si>
  <si>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</si>
  <si>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</si>
  <si>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</si>
  <si>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</si>
  <si>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</si>
  <si>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</si>
  <si>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</si>
  <si>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</si>
  <si>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</si>
  <si>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</si>
  <si>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</si>
  <si>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</si>
  <si>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</si>
  <si>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</si>
  <si>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</si>
  <si>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</si>
  <si>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</si>
  <si>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</si>
  <si>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</si>
  <si>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</si>
  <si>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</si>
  <si>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</si>
  <si>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</si>
  <si>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</si>
  <si>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</si>
  <si>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</si>
  <si>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</si>
  <si>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</si>
  <si>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</si>
  <si>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</si>
  <si>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</si>
  <si>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</si>
  <si>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</si>
  <si>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</si>
  <si>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</si>
  <si>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</si>
  <si>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</si>
  <si>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</si>
  <si>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</si>
  <si>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</si>
  <si>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</si>
  <si>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</si>
  <si>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</si>
  <si>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</si>
  <si>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</si>
  <si>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</si>
  <si>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</si>
  <si>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</si>
  <si>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</si>
  <si>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</si>
  <si>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</si>
  <si>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</si>
  <si>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</si>
  <si>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</si>
  <si>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</si>
  <si>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</si>
  <si>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</si>
  <si>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</si>
  <si>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</si>
  <si>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</si>
  <si>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</si>
  <si>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</si>
  <si>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</si>
  <si>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</si>
  <si>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</si>
  <si>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</si>
  <si>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</si>
  <si>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</si>
  <si>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</si>
  <si>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</si>
  <si>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</si>
  <si>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</si>
  <si>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</si>
  <si>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</si>
  <si>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</si>
  <si>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</si>
  <si>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</si>
  <si>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</si>
  <si>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</si>
  <si>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</si>
  <si>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</si>
  <si>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</si>
  <si>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</si>
  <si>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</si>
  <si>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</si>
  <si>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</si>
  <si>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</si>
  <si>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</si>
  <si>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</si>
  <si>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</si>
  <si>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</si>
  <si>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</si>
  <si>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</si>
  <si>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</si>
  <si>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</si>
  <si>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</si>
  <si>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</si>
  <si>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</si>
  <si>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</si>
  <si>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</si>
  <si>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</si>
  <si>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</si>
  <si>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</si>
  <si>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</si>
  <si>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</si>
  <si>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</si>
  <si>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</si>
  <si>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</si>
  <si>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</si>
  <si>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</si>
  <si>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</si>
  <si>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</si>
  <si>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</si>
  <si>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</si>
  <si>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</si>
  <si>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</si>
  <si>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</si>
  <si>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</si>
  <si>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</si>
  <si>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</si>
  <si>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</si>
  <si>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</si>
  <si>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</si>
  <si>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</si>
  <si>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</si>
  <si>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</si>
  <si>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</si>
  <si>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</si>
  <si>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</si>
  <si>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</si>
  <si>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</si>
  <si>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</si>
  <si>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</si>
  <si>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</si>
  <si>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</si>
  <si>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</si>
  <si>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</si>
  <si>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</si>
  <si>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</si>
  <si>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</si>
  <si>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</si>
  <si>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</si>
  <si>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</si>
  <si>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</si>
  <si>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</si>
  <si>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</si>
  <si>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</si>
  <si>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</si>
  <si>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</si>
  <si>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</si>
  <si>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</si>
  <si>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</si>
  <si>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</si>
  <si>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</si>
  <si>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</si>
  <si>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</si>
  <si>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</si>
  <si>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</si>
  <si>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</si>
  <si>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</si>
  <si>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</si>
  <si>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</si>
  <si>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</si>
  <si>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</si>
  <si>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</si>
  <si>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</si>
  <si>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</si>
  <si>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</si>
  <si>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</si>
  <si>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</si>
  <si>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</si>
  <si>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</si>
  <si>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</si>
  <si>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</si>
  <si>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</si>
  <si>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</si>
  <si>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</si>
  <si>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</si>
  <si>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</si>
  <si>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</si>
  <si>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</si>
  <si>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</si>
  <si>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</si>
  <si>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</si>
  <si>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</si>
  <si>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</si>
  <si>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</si>
  <si>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</si>
  <si>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</si>
  <si>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</si>
  <si>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</si>
  <si>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</si>
  <si>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</si>
  <si>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</si>
  <si>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</si>
  <si>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</si>
  <si>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</si>
  <si>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</si>
  <si>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</si>
  <si>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</si>
  <si>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</si>
  <si>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</si>
  <si>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</si>
  <si>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</si>
  <si>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</si>
  <si>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</si>
  <si>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</si>
  <si>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</si>
  <si>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</si>
  <si>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</si>
  <si>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</si>
  <si>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</si>
  <si>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</si>
  <si>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</si>
  <si>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</si>
  <si>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</si>
  <si>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</si>
  <si>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</si>
  <si>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</si>
  <si>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</si>
  <si>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</si>
  <si>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</si>
  <si>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</si>
  <si>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</si>
  <si>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</si>
  <si>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</si>
  <si>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</si>
  <si>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</si>
  <si>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</si>
  <si>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</si>
  <si>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</si>
  <si>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</si>
  <si>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</si>
  <si>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</si>
  <si>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</si>
  <si>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</si>
  <si>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</si>
  <si>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</si>
  <si>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</si>
  <si>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</si>
  <si>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</si>
  <si>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</si>
  <si>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</si>
  <si>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</si>
  <si>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</si>
  <si>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</si>
  <si>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</si>
  <si>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</si>
  <si>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</si>
  <si>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</si>
  <si>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</si>
  <si>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</si>
  <si>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</si>
  <si>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</si>
  <si>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</si>
  <si>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</si>
  <si>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</si>
  <si>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</si>
  <si>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</si>
  <si>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</si>
  <si>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</si>
  <si>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</si>
  <si>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</si>
  <si>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</si>
  <si>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</si>
  <si>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</si>
  <si>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</si>
  <si>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</si>
  <si>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</si>
  <si>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</si>
  <si>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</si>
  <si>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</si>
  <si>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</si>
  <si>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</si>
  <si>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</si>
  <si>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</si>
  <si>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</si>
  <si>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</si>
  <si>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</si>
  <si>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</si>
  <si>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</si>
  <si>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</si>
  <si>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</si>
  <si>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</si>
  <si>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</si>
  <si>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</si>
  <si>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</si>
  <si>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</si>
  <si>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</si>
  <si>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</si>
  <si>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</si>
  <si>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</si>
  <si>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</si>
  <si>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</si>
  <si>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</si>
  <si>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</si>
  <si>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</si>
  <si>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</si>
  <si>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</si>
  <si>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</si>
  <si>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</si>
  <si>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</si>
  <si>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</si>
  <si>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</si>
  <si>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</si>
  <si>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</si>
  <si>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</si>
  <si>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</si>
  <si>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</si>
  <si>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</si>
  <si>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</si>
  <si>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</si>
  <si>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</si>
  <si>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</si>
  <si>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</si>
  <si>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</si>
  <si>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</si>
  <si>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</si>
  <si>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</si>
  <si>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</si>
  <si>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</si>
  <si>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</si>
  <si>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</si>
  <si>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</si>
  <si>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</si>
  <si>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</si>
  <si>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</si>
  <si>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</si>
  <si>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</si>
  <si>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</si>
  <si>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</si>
  <si>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</si>
  <si>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</si>
  <si>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</si>
  <si>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</si>
  <si>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</si>
  <si>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</si>
  <si>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</si>
  <si>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</si>
  <si>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</si>
  <si>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</si>
  <si>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</si>
  <si>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</si>
  <si>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</si>
  <si>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</si>
  <si>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</si>
  <si>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</si>
  <si>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</si>
  <si>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</si>
  <si>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</si>
  <si>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</si>
  <si>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</si>
  <si>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</si>
  <si>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</si>
  <si>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</si>
  <si>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</si>
  <si>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</si>
  <si>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</si>
  <si>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</si>
  <si>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</si>
  <si>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</si>
  <si>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</si>
  <si>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</si>
  <si>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</si>
  <si>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</si>
  <si>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</si>
  <si>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</si>
  <si>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</si>
  <si>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</si>
  <si>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</si>
  <si>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</si>
  <si>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</si>
  <si>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</si>
  <si>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</si>
  <si>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</si>
  <si>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</si>
  <si>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</si>
  <si>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</si>
  <si>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</si>
  <si>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</si>
  <si>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</si>
  <si>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</si>
  <si>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</si>
  <si>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</si>
  <si>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</si>
  <si>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</si>
  <si>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</si>
  <si>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</si>
  <si>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</si>
  <si>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</si>
  <si>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</si>
  <si>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</si>
  <si>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</si>
  <si>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</si>
  <si>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</si>
  <si>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</si>
  <si>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</si>
  <si>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</si>
  <si>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</si>
  <si>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</si>
  <si>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</si>
  <si>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</si>
  <si>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</si>
  <si>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</si>
  <si>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</si>
  <si>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</si>
  <si>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</si>
  <si>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</si>
  <si>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</si>
  <si>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</si>
  <si>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</si>
  <si>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</si>
  <si>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</si>
  <si>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</si>
  <si>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</si>
  <si>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</si>
  <si>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</si>
  <si>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</si>
  <si>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</si>
  <si>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</si>
  <si>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</si>
  <si>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</si>
  <si>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</si>
  <si>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</si>
  <si>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</si>
  <si>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</si>
  <si>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</si>
  <si>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</si>
  <si>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</si>
  <si>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</si>
  <si>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</si>
  <si>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</si>
  <si>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</si>
  <si>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</si>
  <si>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</si>
  <si>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</si>
  <si>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</si>
  <si>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</si>
  <si>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</si>
  <si>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</si>
  <si>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</si>
  <si>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</si>
  <si>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</si>
  <si>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</si>
  <si>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</si>
  <si>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</si>
  <si>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</si>
  <si>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</si>
  <si>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</si>
  <si>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</si>
  <si>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</si>
  <si>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</si>
  <si>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</si>
  <si>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</si>
  <si>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</si>
  <si>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</si>
  <si>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</si>
  <si>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</si>
  <si>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</si>
  <si>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</si>
  <si>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</si>
  <si>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</si>
  <si>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</si>
  <si>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</si>
  <si>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</si>
  <si>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</si>
  <si>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</si>
  <si>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</si>
  <si>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</si>
  <si>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</si>
  <si>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</si>
  <si>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</si>
  <si>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</si>
  <si>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</si>
  <si>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</si>
  <si>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</si>
  <si>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</si>
  <si>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</si>
  <si>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</si>
  <si>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</si>
  <si>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</si>
  <si>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</si>
  <si>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</si>
  <si>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</si>
  <si>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</si>
  <si>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</si>
  <si>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</si>
  <si>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</si>
  <si>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</si>
  <si>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</si>
  <si>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</si>
  <si>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</si>
  <si>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</si>
  <si>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</si>
  <si>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</si>
  <si>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</si>
  <si>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</si>
  <si>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</si>
  <si>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</si>
  <si>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</si>
  <si>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</si>
  <si>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</si>
  <si>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</si>
  <si>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</si>
  <si>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</si>
  <si>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</si>
  <si>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</si>
  <si>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</si>
  <si>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</si>
  <si>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</si>
  <si>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</si>
  <si>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</si>
  <si>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</si>
  <si>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</si>
  <si>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</si>
  <si>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</si>
  <si>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</si>
  <si>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</si>
  <si>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</si>
  <si>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</si>
  <si>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</si>
  <si>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</si>
  <si>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</si>
  <si>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</si>
  <si>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</si>
  <si>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</si>
  <si>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</si>
  <si>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</si>
  <si>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</si>
  <si>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</si>
  <si>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</si>
  <si>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</si>
  <si>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</si>
  <si>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</si>
  <si>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</si>
  <si>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</si>
  <si>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</si>
  <si>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</si>
  <si>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</si>
  <si>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</si>
  <si>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</si>
  <si>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</si>
  <si>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</si>
  <si>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</si>
  <si>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</si>
  <si>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</si>
  <si>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</si>
  <si>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</si>
  <si>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</si>
  <si>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</si>
  <si>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</si>
  <si>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</si>
  <si>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</si>
  <si>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</si>
  <si>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</si>
  <si>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</si>
  <si>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</si>
  <si>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</si>
  <si>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</si>
  <si>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</si>
  <si>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</si>
  <si>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</si>
  <si>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</si>
  <si>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</si>
  <si>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</si>
  <si>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</si>
  <si>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</si>
  <si>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</si>
  <si>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</si>
  <si>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</si>
  <si>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</si>
  <si>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</si>
  <si>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</si>
  <si>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</si>
  <si>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</si>
  <si>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</si>
  <si>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</si>
  <si>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</si>
  <si>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</si>
  <si>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</si>
  <si>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</si>
  <si>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</si>
  <si>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</si>
  <si>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</si>
  <si>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</si>
  <si>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</si>
  <si>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</si>
  <si>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</si>
  <si>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</si>
  <si>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</si>
  <si>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</si>
  <si>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</si>
  <si>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</si>
  <si>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</si>
  <si>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</si>
  <si>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</si>
  <si>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</si>
  <si>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</si>
  <si>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</si>
  <si>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</si>
  <si>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</si>
  <si>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</si>
  <si>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</si>
  <si>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</si>
  <si>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</si>
  <si>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</si>
  <si>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</si>
  <si>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</si>
  <si>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</si>
  <si>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</si>
  <si>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</si>
  <si>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</si>
  <si>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</si>
  <si>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</si>
  <si>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</si>
  <si>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</si>
  <si>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</si>
  <si>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</si>
  <si>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</si>
  <si>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</si>
  <si>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</si>
  <si>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</si>
  <si>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</si>
  <si>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</si>
  <si>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</si>
  <si>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</si>
  <si>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</si>
  <si>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</si>
  <si>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</si>
  <si>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</si>
  <si>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</si>
  <si>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</si>
  <si>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</si>
  <si>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</si>
  <si>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</si>
  <si>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</si>
  <si>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</si>
  <si>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</si>
  <si>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</si>
  <si>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</si>
  <si>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</si>
  <si>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</si>
  <si>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</si>
  <si>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</si>
  <si>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</si>
  <si>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</si>
  <si>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</si>
  <si>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</si>
  <si>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</si>
  <si>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</si>
  <si>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</si>
  <si>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</si>
  <si>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</si>
  <si>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</si>
  <si>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</si>
  <si>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</si>
  <si>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</si>
  <si>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</si>
  <si>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</si>
  <si>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</si>
  <si>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</si>
  <si>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</si>
  <si>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</si>
  <si>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</si>
  <si>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</si>
  <si>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</si>
  <si>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</si>
  <si>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</si>
  <si>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</si>
  <si>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</si>
  <si>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</si>
  <si>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</si>
  <si>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</si>
  <si>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</si>
  <si>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</si>
  <si>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</si>
  <si>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</si>
  <si>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</si>
  <si>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</si>
  <si>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</si>
  <si>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</si>
  <si>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</si>
  <si>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</si>
  <si>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</si>
  <si>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</si>
  <si>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</si>
  <si>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</si>
  <si>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</si>
  <si>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</si>
  <si>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</si>
  <si>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</si>
  <si>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</si>
  <si>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</si>
  <si>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</si>
  <si>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</si>
  <si>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</si>
  <si>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</si>
  <si>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</si>
  <si>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</si>
  <si>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</si>
  <si>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</si>
  <si>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</si>
  <si>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</si>
  <si>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</si>
  <si>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</si>
  <si>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</si>
  <si>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</si>
  <si>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</si>
  <si>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</si>
  <si>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</si>
  <si>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</si>
  <si>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</si>
  <si>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</si>
  <si>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</si>
  <si>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</si>
  <si>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</si>
  <si>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</si>
  <si>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</si>
  <si>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</si>
  <si>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</si>
  <si>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</si>
  <si>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</si>
  <si>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</si>
  <si>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</si>
  <si>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</si>
  <si>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</si>
  <si>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</si>
  <si>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</si>
  <si>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</si>
  <si>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</si>
  <si>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</si>
  <si>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</si>
  <si>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</si>
  <si>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</si>
  <si>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</si>
  <si>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</si>
  <si>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</si>
  <si>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</si>
  <si>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</si>
  <si>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</si>
  <si>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</si>
  <si>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</si>
  <si>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</si>
  <si>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</si>
  <si>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</si>
  <si>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</si>
  <si>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</si>
  <si>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</si>
  <si>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</si>
  <si>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</si>
  <si>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</si>
  <si>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</si>
  <si>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</si>
  <si>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</si>
  <si>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</si>
  <si>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</si>
  <si>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</si>
  <si>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</si>
  <si>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</si>
  <si>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</si>
  <si>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</si>
  <si>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</si>
  <si>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</si>
  <si>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</si>
  <si>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</si>
  <si>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</si>
  <si>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</si>
  <si>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</si>
  <si>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</si>
  <si>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</si>
  <si>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</si>
  <si>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</si>
  <si>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</si>
  <si>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</si>
  <si>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</si>
  <si>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</si>
  <si>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</si>
  <si>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</si>
  <si>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</si>
  <si>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</si>
  <si>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</si>
  <si>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</si>
  <si>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</si>
  <si>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</si>
  <si>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</si>
  <si>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</si>
  <si>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</si>
  <si>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</si>
  <si>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</si>
  <si>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</si>
  <si>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</si>
  <si>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</si>
  <si>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</si>
  <si>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</si>
  <si>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</si>
  <si>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</si>
  <si>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</si>
  <si>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</si>
  <si>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</si>
  <si>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</si>
  <si>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</si>
  <si>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</si>
  <si>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</si>
  <si>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</si>
  <si>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</si>
  <si>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</si>
  <si>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</si>
  <si>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</si>
  <si>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</si>
  <si>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</si>
  <si>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</si>
  <si>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</si>
  <si>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</si>
  <si>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</si>
  <si>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</si>
  <si>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</si>
  <si>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</si>
  <si>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</si>
  <si>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</si>
  <si>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</si>
  <si>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</si>
  <si>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</si>
  <si>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</si>
  <si>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</si>
  <si>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</si>
  <si>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</si>
  <si>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</si>
  <si>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</si>
  <si>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</si>
  <si>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</si>
  <si>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</si>
  <si>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</si>
  <si>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</si>
  <si>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</si>
  <si>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</si>
  <si>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</si>
  <si>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</si>
  <si>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</si>
  <si>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</si>
  <si>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</si>
  <si>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</si>
  <si>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</si>
  <si>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</si>
  <si>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</si>
  <si>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</si>
  <si>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</si>
  <si>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</si>
  <si>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</si>
  <si>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</si>
  <si>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</si>
  <si>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</si>
  <si>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</si>
  <si>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</si>
  <si>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</si>
  <si>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</si>
  <si>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</si>
  <si>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</si>
  <si>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</si>
  <si>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</si>
  <si>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</si>
  <si>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</si>
  <si>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</si>
  <si>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</si>
  <si>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</si>
  <si>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</si>
  <si>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</si>
  <si>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</si>
  <si>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</si>
  <si>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</si>
  <si>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</si>
  <si>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</si>
  <si>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</si>
  <si>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</si>
  <si>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</si>
  <si>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</si>
  <si>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</si>
  <si>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</si>
  <si>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</si>
  <si>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</si>
  <si>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</si>
  <si>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</si>
  <si>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</si>
  <si>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</si>
  <si>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</si>
  <si>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</si>
  <si>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</si>
  <si>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</si>
  <si>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</si>
  <si>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</si>
  <si>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</si>
  <si>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</si>
  <si>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</si>
  <si>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</si>
  <si>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</si>
  <si>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</si>
  <si>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</si>
  <si>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</si>
  <si>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</si>
  <si>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</si>
  <si>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</si>
  <si>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</si>
  <si>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</si>
  <si>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</si>
  <si>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</si>
  <si>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</si>
  <si>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</si>
  <si>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</si>
  <si>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</si>
  <si>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</si>
  <si>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</si>
  <si>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</si>
  <si>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</si>
  <si>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</si>
  <si>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</si>
  <si>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</si>
  <si>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</si>
  <si>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</si>
  <si>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</si>
  <si>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</si>
  <si>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</si>
  <si>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</si>
  <si>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</si>
  <si>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</si>
  <si>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</si>
  <si>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</si>
  <si>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</si>
  <si>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</si>
  <si>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</si>
  <si>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</si>
  <si>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</si>
  <si>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</si>
  <si>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</si>
  <si>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</si>
  <si>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</si>
  <si>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</si>
  <si>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</si>
  <si>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</si>
  <si>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</si>
  <si>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</si>
  <si>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</si>
  <si>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</si>
  <si>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</si>
  <si>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</si>
  <si>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</si>
  <si>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</si>
  <si>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</si>
  <si>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</si>
  <si>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</si>
  <si>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</si>
  <si>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</si>
  <si>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</si>
  <si>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</si>
  <si>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</si>
  <si>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</si>
  <si>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</si>
  <si>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</si>
  <si>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</si>
  <si>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</si>
  <si>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</si>
  <si>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</si>
  <si>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</si>
  <si>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</si>
  <si>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</si>
  <si>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</si>
  <si>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</si>
  <si>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</si>
  <si>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</si>
  <si>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</si>
  <si>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</si>
  <si>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</si>
  <si>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</si>
  <si>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</si>
  <si>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</si>
  <si>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</si>
  <si>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</si>
  <si>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</si>
  <si>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</si>
  <si>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</si>
  <si>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</si>
  <si>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</si>
  <si>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</si>
  <si>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</si>
  <si>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</si>
  <si>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</si>
  <si>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</si>
  <si>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</si>
  <si>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</si>
  <si>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</si>
  <si>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</si>
  <si>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</si>
  <si>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</si>
  <si>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</si>
  <si>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</si>
  <si>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</si>
  <si>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</si>
  <si>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</si>
  <si>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</si>
  <si>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</si>
  <si>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</si>
  <si>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</si>
  <si>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</si>
  <si>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</si>
  <si>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</si>
  <si>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</si>
  <si>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</si>
  <si>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</si>
  <si>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</si>
  <si>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</si>
  <si>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</si>
  <si>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</si>
  <si>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</si>
  <si>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</si>
  <si>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</si>
  <si>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</si>
  <si>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</si>
  <si>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</si>
  <si>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</si>
  <si>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</si>
  <si>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</si>
  <si>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</si>
  <si>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</si>
  <si>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</si>
  <si>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</si>
  <si>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</si>
  <si>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</si>
  <si>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</si>
  <si>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</si>
  <si>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</si>
  <si>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</si>
  <si>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</si>
  <si>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</si>
  <si>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</si>
  <si>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</si>
  <si>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</si>
  <si>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</si>
  <si>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</si>
  <si>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</si>
  <si>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</si>
  <si>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</si>
  <si>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</si>
  <si>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</si>
  <si>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</si>
  <si>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</si>
  <si>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</si>
  <si>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</si>
  <si>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</si>
  <si>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</si>
  <si>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</si>
  <si>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</si>
  <si>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</si>
  <si>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</si>
  <si>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</si>
  <si>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</si>
  <si>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</si>
  <si>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</si>
  <si>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</si>
  <si>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</si>
  <si>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</si>
  <si>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</si>
  <si>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</si>
  <si>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</si>
  <si>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</si>
  <si>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</si>
  <si>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</si>
  <si>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</si>
  <si>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</si>
  <si>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</si>
  <si>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</si>
  <si>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</si>
  <si>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</si>
  <si>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</si>
  <si>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</si>
  <si>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</si>
  <si>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</si>
  <si>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</si>
  <si>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</si>
  <si>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</si>
  <si>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</si>
  <si>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</si>
  <si>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</si>
  <si>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</si>
  <si>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</si>
  <si>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</si>
  <si>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</si>
  <si>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</si>
  <si>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</si>
  <si>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</si>
  <si>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</si>
  <si>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</si>
  <si>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</si>
  <si>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</si>
  <si>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</si>
  <si>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</si>
  <si>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</si>
  <si>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</si>
  <si>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</si>
  <si>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</si>
  <si>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</si>
  <si>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</si>
  <si>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</si>
  <si>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</si>
  <si>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</si>
  <si>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</si>
  <si>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</si>
  <si>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</si>
  <si>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</si>
  <si>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</si>
  <si>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</si>
  <si>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</si>
  <si>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</si>
  <si>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</si>
  <si>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</si>
  <si>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</si>
  <si>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</si>
  <si>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</si>
  <si>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</si>
  <si>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</si>
  <si>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</si>
  <si>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</si>
  <si>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</si>
  <si>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</si>
  <si>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</si>
  <si>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</si>
  <si>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</si>
  <si>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</si>
  <si>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</si>
  <si>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</si>
  <si>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</si>
  <si>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</si>
  <si>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</si>
  <si>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</si>
  <si>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</si>
  <si>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</si>
  <si>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</si>
  <si>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</si>
  <si>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</si>
  <si>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</si>
  <si>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</si>
  <si>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</si>
  <si>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</si>
  <si>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</si>
  <si>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</si>
  <si>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</si>
  <si>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</si>
  <si>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</si>
  <si>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</si>
  <si>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</si>
  <si>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</si>
  <si>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</si>
  <si>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</si>
  <si>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</si>
  <si>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</si>
  <si>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</si>
  <si>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</si>
  <si>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</si>
  <si>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</si>
  <si>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</si>
  <si>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</si>
  <si>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</si>
  <si>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</si>
  <si>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</si>
  <si>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</si>
  <si>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</si>
  <si>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</si>
  <si>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</si>
  <si>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</si>
  <si>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</si>
  <si>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</si>
  <si>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</si>
  <si>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</si>
  <si>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</si>
  <si>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</si>
  <si>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</si>
  <si>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</si>
  <si>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</si>
  <si>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</si>
  <si>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</si>
  <si>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</si>
  <si>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</si>
  <si>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</si>
  <si>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</si>
  <si>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</si>
  <si>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</si>
  <si>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</si>
  <si>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</si>
  <si>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</si>
  <si>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</si>
  <si>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</si>
  <si>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</si>
  <si>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</si>
  <si>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</si>
  <si>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</si>
  <si>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</si>
  <si>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</si>
  <si>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</si>
  <si>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</si>
  <si>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</si>
  <si>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</si>
  <si>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</si>
  <si>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</si>
  <si>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</si>
  <si>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</si>
  <si>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</si>
  <si>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</si>
  <si>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</si>
  <si>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</si>
  <si>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</si>
  <si>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</si>
  <si>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</si>
  <si>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</si>
  <si>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</si>
  <si>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</si>
  <si>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</si>
  <si>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</si>
  <si>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</si>
  <si>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</si>
  <si>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</si>
  <si>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</si>
  <si>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</si>
  <si>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</si>
  <si>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</si>
  <si>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</si>
  <si>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</si>
  <si>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</si>
  <si>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</si>
  <si>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</si>
  <si>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</si>
  <si>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</si>
  <si>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</si>
  <si>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</si>
  <si>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</si>
  <si>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</si>
  <si>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</si>
  <si>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</si>
  <si>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</si>
  <si>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</si>
  <si>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</si>
  <si>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</si>
  <si>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</si>
  <si>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</si>
  <si>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</si>
  <si>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</si>
  <si>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</si>
  <si>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</si>
  <si>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</si>
  <si>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</si>
  <si>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</si>
  <si>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</si>
  <si>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</si>
  <si>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</si>
  <si>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</si>
  <si>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</si>
  <si>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</si>
  <si>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</si>
  <si>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</si>
  <si>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</si>
  <si>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</si>
  <si>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</si>
  <si>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</si>
  <si>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</si>
  <si>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</si>
  <si>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</si>
  <si>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</si>
  <si>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</si>
  <si>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</si>
  <si>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</si>
  <si>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</si>
  <si>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</si>
  <si>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</si>
  <si>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</si>
  <si>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</si>
  <si>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</si>
  <si>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</si>
  <si>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</si>
  <si>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</si>
  <si>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</si>
  <si>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</si>
  <si>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</si>
  <si>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</si>
  <si>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</si>
  <si>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</si>
  <si>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</si>
  <si>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</si>
  <si>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</si>
  <si>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</si>
  <si>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</si>
  <si>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</si>
  <si>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</si>
  <si>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</si>
  <si>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</si>
  <si>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</si>
  <si>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</si>
  <si>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</si>
  <si>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</si>
  <si>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</si>
  <si>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</si>
  <si>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</si>
  <si>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</si>
  <si>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</si>
  <si>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</si>
  <si>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</si>
  <si>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</si>
  <si>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</si>
  <si>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</si>
  <si>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</si>
  <si>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</si>
  <si>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</si>
  <si>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</si>
  <si>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</si>
  <si>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</si>
  <si>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</si>
  <si>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</si>
  <si>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</si>
  <si>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</si>
  <si>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</si>
  <si>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</si>
  <si>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</si>
  <si>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</si>
  <si>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</si>
  <si>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</si>
  <si>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</si>
  <si>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</si>
  <si>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</si>
  <si>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</si>
  <si>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</si>
  <si>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</si>
  <si>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</si>
  <si>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</si>
  <si>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</si>
  <si>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</si>
  <si>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</si>
  <si>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</si>
  <si>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</si>
  <si>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</si>
  <si>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</si>
  <si>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</si>
  <si>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</si>
  <si>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</si>
  <si>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</si>
  <si>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</si>
  <si>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</si>
  <si>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</si>
  <si>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</si>
  <si>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</si>
  <si>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</si>
  <si>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</si>
  <si>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</si>
  <si>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</si>
  <si>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</si>
  <si>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</si>
  <si>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</si>
  <si>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</si>
  <si>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</si>
  <si>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</si>
  <si>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</si>
  <si>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</si>
  <si>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</si>
  <si>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</si>
  <si>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</si>
  <si>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</si>
  <si>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</si>
  <si>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</si>
  <si>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</si>
  <si>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</si>
  <si>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</si>
  <si>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</si>
  <si>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</si>
  <si>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</si>
  <si>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</si>
  <si>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</si>
  <si>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</si>
  <si>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</si>
  <si>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</si>
  <si>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</si>
  <si>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</si>
  <si>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</si>
  <si>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</si>
  <si>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</si>
  <si>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</si>
  <si>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</si>
  <si>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</si>
  <si>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</si>
  <si>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</si>
  <si>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</si>
  <si>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</si>
  <si>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</si>
  <si>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</si>
  <si>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</si>
  <si>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</si>
  <si>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</si>
  <si>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</si>
  <si>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</si>
  <si>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</si>
  <si>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</si>
  <si>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</si>
  <si>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</si>
  <si>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</si>
  <si>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</si>
  <si>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</si>
  <si>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</si>
  <si>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</si>
  <si>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</si>
  <si>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</si>
  <si>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</si>
  <si>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</si>
  <si>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</si>
  <si>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</si>
  <si>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</si>
  <si>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</si>
  <si>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</si>
  <si>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</si>
  <si>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</si>
  <si>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</si>
  <si>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</si>
  <si>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</si>
  <si>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</si>
  <si>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</si>
  <si>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</si>
  <si>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</si>
  <si>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</si>
  <si>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</si>
  <si>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</si>
  <si>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</si>
  <si>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</si>
  <si>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</si>
  <si>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</si>
  <si>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</si>
  <si>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</si>
  <si>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</si>
  <si>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</si>
  <si>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</si>
  <si>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</si>
  <si>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</si>
  <si>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</si>
  <si>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</si>
  <si>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</si>
  <si>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</si>
  <si>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</si>
  <si>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</si>
  <si>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</si>
  <si>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</si>
  <si>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</si>
  <si>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</si>
  <si>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</si>
  <si>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</si>
  <si>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</si>
  <si>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</si>
  <si>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</si>
  <si>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</si>
  <si>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</si>
  <si>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</si>
  <si>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</si>
  <si>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</si>
  <si>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</si>
  <si>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</si>
  <si>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</si>
  <si>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</si>
  <si>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</si>
  <si>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</si>
  <si>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</si>
  <si>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</si>
  <si>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</si>
  <si>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</si>
  <si>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</si>
  <si>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</si>
  <si>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</si>
  <si>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</si>
  <si>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</si>
  <si>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</si>
  <si>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</si>
  <si>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</si>
  <si>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</si>
  <si>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</si>
  <si>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</si>
  <si>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</si>
  <si>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</si>
  <si>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</si>
  <si>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</si>
  <si>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</si>
  <si>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</si>
  <si>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</si>
  <si>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</si>
  <si>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</si>
  <si>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</si>
  <si>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</si>
  <si>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</si>
  <si>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</si>
  <si>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</si>
  <si>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</si>
  <si>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</si>
  <si>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</si>
  <si>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</si>
  <si>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</si>
  <si>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</si>
  <si>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</si>
  <si>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</si>
  <si>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</si>
  <si>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</si>
  <si>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</si>
  <si>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</si>
  <si>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</si>
  <si>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</si>
  <si>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</si>
  <si>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</si>
  <si>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</si>
  <si>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</si>
  <si>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</si>
  <si>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</si>
  <si>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</si>
  <si>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</si>
  <si>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</si>
  <si>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</si>
  <si>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</si>
  <si>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</si>
  <si>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</si>
  <si>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</si>
  <si>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</si>
  <si>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</si>
  <si>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</si>
  <si>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</si>
  <si>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</si>
  <si>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</si>
  <si>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</si>
  <si>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</si>
  <si>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</si>
  <si>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</si>
  <si>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</si>
  <si>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</si>
  <si>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</si>
  <si>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</si>
  <si>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</si>
  <si>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</si>
  <si>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</si>
  <si>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</si>
  <si>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</si>
  <si>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</si>
  <si>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</si>
  <si>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</si>
  <si>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</si>
  <si>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</si>
  <si>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</si>
  <si>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</si>
  <si>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</si>
  <si>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</si>
  <si>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</si>
  <si>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</si>
  <si>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</si>
  <si>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</si>
  <si>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</si>
  <si>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</si>
  <si>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</si>
  <si>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</si>
  <si>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</si>
  <si>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</si>
  <si>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</si>
  <si>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</si>
  <si>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</si>
  <si>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</si>
  <si>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</si>
  <si>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</si>
  <si>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</si>
  <si>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</si>
  <si>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</si>
  <si>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</si>
  <si>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</si>
  <si>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</si>
  <si>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</si>
  <si>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</si>
  <si>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</si>
  <si>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</si>
  <si>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</si>
  <si>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</si>
  <si>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</si>
  <si>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</si>
  <si>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</si>
  <si>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</si>
  <si>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</si>
  <si>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</si>
  <si>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</si>
  <si>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</si>
  <si>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</si>
  <si>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</si>
  <si>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</si>
  <si>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</si>
  <si>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</si>
  <si>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</si>
  <si>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</si>
  <si>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</si>
  <si>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</si>
  <si>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</si>
  <si>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</si>
  <si>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</si>
  <si>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</si>
  <si>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</si>
  <si>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</si>
  <si>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</si>
  <si>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</si>
  <si>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</si>
  <si>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</si>
  <si>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</si>
  <si>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</si>
  <si>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</si>
  <si>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</si>
  <si>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</si>
  <si>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</si>
  <si>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</si>
  <si>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</si>
  <si>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</si>
  <si>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</si>
  <si>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</si>
  <si>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</si>
  <si>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</si>
  <si>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</si>
  <si>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</si>
  <si>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</si>
  <si>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</si>
  <si>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</si>
  <si>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</si>
  <si>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</si>
  <si>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</si>
  <si>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</si>
  <si>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</si>
  <si>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</si>
  <si>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</si>
  <si>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</si>
  <si>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</si>
  <si>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</si>
  <si>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</si>
  <si>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</si>
  <si>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</si>
  <si>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</si>
  <si>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</si>
  <si>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</si>
  <si>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</si>
  <si>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</si>
  <si>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</si>
  <si>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</si>
  <si>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</si>
  <si>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</si>
  <si>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</si>
  <si>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</si>
  <si>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</si>
  <si>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</si>
  <si>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</si>
  <si>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</si>
  <si>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</si>
  <si>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</si>
  <si>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</si>
  <si>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</si>
  <si>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</si>
  <si>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</si>
  <si>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</si>
  <si>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</si>
  <si>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</si>
  <si>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</si>
  <si>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</si>
  <si>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</si>
  <si>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</si>
  <si>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</si>
  <si>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</si>
  <si>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</si>
  <si>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</si>
  <si>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</si>
  <si>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</si>
  <si>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</si>
  <si>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</si>
  <si>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</si>
  <si>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</si>
  <si>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</si>
  <si>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</si>
  <si>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</si>
  <si>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</si>
  <si>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</si>
  <si>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</si>
  <si>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</si>
  <si>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</si>
  <si>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</si>
  <si>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</si>
  <si>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</si>
  <si>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</si>
  <si>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</si>
  <si>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</si>
  <si>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</si>
  <si>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</si>
  <si>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</si>
  <si>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</si>
  <si>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</si>
  <si>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</si>
  <si>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</si>
  <si>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</si>
  <si>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</si>
  <si>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</si>
  <si>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</si>
  <si>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</si>
  <si>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</si>
  <si>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</si>
  <si>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</si>
  <si>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</si>
  <si>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</si>
  <si>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</si>
  <si>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</si>
  <si>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</si>
  <si>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</si>
  <si>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</si>
  <si>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</si>
  <si>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</si>
  <si>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</si>
  <si>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</si>
  <si>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</si>
  <si>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</si>
  <si>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</si>
  <si>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</si>
  <si>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</si>
  <si>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</si>
  <si>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</si>
  <si>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</si>
  <si>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</si>
  <si>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</si>
  <si>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</si>
  <si>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</si>
  <si>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</si>
  <si>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</si>
  <si>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</si>
  <si>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</si>
  <si>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</si>
  <si>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</si>
  <si>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</si>
  <si>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</si>
  <si>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</si>
  <si>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</si>
  <si>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</si>
  <si>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</si>
  <si>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</si>
  <si>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</si>
  <si>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</si>
  <si>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</si>
  <si>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</si>
  <si>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</si>
  <si>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</si>
  <si>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</si>
  <si>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</si>
  <si>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</si>
  <si>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</si>
  <si>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</si>
  <si>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</si>
  <si>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</si>
  <si>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</si>
  <si>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</si>
  <si>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</si>
  <si>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</si>
  <si>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</si>
  <si>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</si>
  <si>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</si>
  <si>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</si>
  <si>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</si>
  <si>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</si>
  <si>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</si>
  <si>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</si>
  <si>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</si>
  <si>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</si>
  <si>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</si>
  <si>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</si>
  <si>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</si>
  <si>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</si>
  <si>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</si>
  <si>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</si>
  <si>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</si>
  <si>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</si>
  <si>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</si>
  <si>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</si>
  <si>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</si>
  <si>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</si>
  <si>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</si>
  <si>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</si>
  <si>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</si>
  <si>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</si>
  <si>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</si>
  <si>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</si>
  <si>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</si>
  <si>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</si>
  <si>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</si>
  <si>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</si>
  <si>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</si>
  <si>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</si>
  <si>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</si>
  <si>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</si>
  <si>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</si>
  <si>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</si>
  <si>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</si>
  <si>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</si>
  <si>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</si>
  <si>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</si>
  <si>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</si>
  <si>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</si>
  <si>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</si>
  <si>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</si>
  <si>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</si>
  <si>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</si>
  <si>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</si>
  <si>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</si>
  <si>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</si>
  <si>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</si>
  <si>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</si>
  <si>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</si>
  <si>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</si>
  <si>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</si>
  <si>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</si>
  <si>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</si>
  <si>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</si>
  <si>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</si>
  <si>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</si>
  <si>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</si>
  <si>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</si>
  <si>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</si>
  <si>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</si>
  <si>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</si>
  <si>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</si>
  <si>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</si>
  <si>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</si>
  <si>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</si>
  <si>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</si>
  <si>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</si>
  <si>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</si>
  <si>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</si>
  <si>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</si>
  <si>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</si>
  <si>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</si>
  <si>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</si>
  <si>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</si>
  <si>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</si>
  <si>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</si>
  <si>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</si>
  <si>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</si>
  <si>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</si>
  <si>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</si>
  <si>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</si>
  <si>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</si>
  <si>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</si>
  <si>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</si>
  <si>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</si>
  <si>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</si>
  <si>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</si>
  <si>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</si>
  <si>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</si>
  <si>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</si>
  <si>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</si>
  <si>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</si>
  <si>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</si>
  <si>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</si>
  <si>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</si>
  <si>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</si>
  <si>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</si>
  <si>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</si>
  <si>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</si>
  <si>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</si>
  <si>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</si>
  <si>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</si>
  <si>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</si>
  <si>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</si>
  <si>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</si>
  <si>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</si>
  <si>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</si>
  <si>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</si>
  <si>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</si>
  <si>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</si>
  <si>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</si>
  <si>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</si>
  <si>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</si>
  <si>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</si>
  <si>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</si>
  <si>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</si>
  <si>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</si>
  <si>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</si>
  <si>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</si>
  <si>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</si>
  <si>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</si>
  <si>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</si>
  <si>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</si>
  <si>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</si>
  <si>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</si>
  <si>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</si>
  <si>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</si>
  <si>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</si>
  <si>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</si>
  <si>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</si>
  <si>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</si>
  <si>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</si>
  <si>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</si>
  <si>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</si>
  <si>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</si>
  <si>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</si>
  <si>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</si>
  <si>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</si>
  <si>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</si>
  <si>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</si>
  <si>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</si>
  <si>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</si>
  <si>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</si>
  <si>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</si>
  <si>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</si>
  <si>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</si>
  <si>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</si>
  <si>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</si>
  <si>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</si>
  <si>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</si>
  <si>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</si>
  <si>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</si>
  <si>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</si>
  <si>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</si>
  <si>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</si>
  <si>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</si>
  <si>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</si>
  <si>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</si>
  <si>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</si>
  <si>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</si>
  <si>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</si>
  <si>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</si>
  <si>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</si>
  <si>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</si>
  <si>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</si>
  <si>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</si>
  <si>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</si>
  <si>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</si>
  <si>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</si>
  <si>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</si>
  <si>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</si>
  <si>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</si>
  <si>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</si>
  <si>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</si>
  <si>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</si>
  <si>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</si>
  <si>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</si>
  <si>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</si>
  <si>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</si>
  <si>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</si>
  <si>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</si>
  <si>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</si>
  <si>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</si>
  <si>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</si>
  <si>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</si>
  <si>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</si>
  <si>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</si>
  <si>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</si>
  <si>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</si>
  <si>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</si>
  <si>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</si>
  <si>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</si>
  <si>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</si>
  <si>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</si>
  <si>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</si>
  <si>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</si>
  <si>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</si>
  <si>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</si>
  <si>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</si>
  <si>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</si>
  <si>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</si>
  <si>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</si>
  <si>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</si>
  <si>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</si>
  <si>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</si>
  <si>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</si>
  <si>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</si>
  <si>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</si>
  <si>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</si>
  <si>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</si>
  <si>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</si>
  <si>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</si>
  <si>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</si>
  <si>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</si>
  <si>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</si>
  <si>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</si>
  <si>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</si>
  <si>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</si>
  <si>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</si>
  <si>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</si>
  <si>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</si>
  <si>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</si>
  <si>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</si>
  <si>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</si>
  <si>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</si>
  <si>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</si>
  <si>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</si>
  <si>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</si>
  <si>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</si>
  <si>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</si>
  <si>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</si>
  <si>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</si>
  <si>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</si>
  <si>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</si>
  <si>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</si>
  <si>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</si>
  <si>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</si>
  <si>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</si>
  <si>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</si>
  <si>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</si>
  <si>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</si>
  <si>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</si>
  <si>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</si>
  <si>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</si>
  <si>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</si>
  <si>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</si>
  <si>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</si>
  <si>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</si>
  <si>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</si>
  <si>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</si>
  <si>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</si>
  <si>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</si>
  <si>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</si>
  <si>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</si>
  <si>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</si>
  <si>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</si>
  <si>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</si>
  <si>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</si>
  <si>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</si>
  <si>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</si>
  <si>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</si>
  <si>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</si>
  <si>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</si>
  <si>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</si>
  <si>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</si>
  <si>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</si>
  <si>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</si>
  <si>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</si>
  <si>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</si>
  <si>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</si>
  <si>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</si>
  <si>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</si>
  <si>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</si>
  <si>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</si>
  <si>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</si>
  <si>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</si>
  <si>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</si>
  <si>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</si>
  <si>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</si>
  <si>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</si>
  <si>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</si>
  <si>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</si>
  <si>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</si>
  <si>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</si>
  <si>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</si>
  <si>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</si>
  <si>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</si>
  <si>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</si>
  <si>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</si>
  <si>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</si>
  <si>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</si>
  <si>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</si>
  <si>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</si>
  <si>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</si>
  <si>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</si>
  <si>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</si>
  <si>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</si>
  <si>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</si>
  <si>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</si>
  <si>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</si>
  <si>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</si>
  <si>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</si>
  <si>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</si>
  <si>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</si>
  <si>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</si>
  <si>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</si>
  <si>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</si>
  <si>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</si>
  <si>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</si>
  <si>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</si>
  <si>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</si>
  <si>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</si>
  <si>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</si>
  <si>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</si>
  <si>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</si>
  <si>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</si>
  <si>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</si>
  <si>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</si>
  <si>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</si>
  <si>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</si>
  <si>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</si>
  <si>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</si>
  <si>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</si>
  <si>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</si>
  <si>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</si>
  <si>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</si>
  <si>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</si>
  <si>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</si>
  <si>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</si>
  <si>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</si>
  <si>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</si>
  <si>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</si>
  <si>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</si>
  <si>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</si>
  <si>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</si>
  <si>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</si>
  <si>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</si>
  <si>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</si>
  <si>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</si>
  <si>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</si>
  <si>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</si>
  <si>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</si>
  <si>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</si>
  <si>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</si>
  <si>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</si>
  <si>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</si>
  <si>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</si>
  <si>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</si>
  <si>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</si>
  <si>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</si>
  <si>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</si>
  <si>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</si>
  <si>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</si>
  <si>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</si>
  <si>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</si>
  <si>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</si>
  <si>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</si>
  <si>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</si>
  <si>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</si>
  <si>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</si>
  <si>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</si>
  <si>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</si>
  <si>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</si>
  <si>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</si>
  <si>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</si>
  <si>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</si>
  <si>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</si>
  <si>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</si>
  <si>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</si>
  <si>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</si>
  <si>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</si>
  <si>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</si>
  <si>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</si>
  <si>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</si>
  <si>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</si>
  <si>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</si>
  <si>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</si>
  <si>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</si>
  <si>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</si>
  <si>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</si>
  <si>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</si>
  <si>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</si>
  <si>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</si>
  <si>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</si>
  <si>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</si>
  <si>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</si>
  <si>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</si>
  <si>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</si>
  <si>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</si>
  <si>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</si>
  <si>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</si>
  <si>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</si>
  <si>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</si>
  <si>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</si>
  <si>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</si>
  <si>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</si>
  <si>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</si>
  <si>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</si>
  <si>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</si>
  <si>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</si>
  <si>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</si>
  <si>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</si>
  <si>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</si>
  <si>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</si>
  <si>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</si>
  <si>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</si>
  <si>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</si>
  <si>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</si>
  <si>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</si>
  <si>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</si>
  <si>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</si>
  <si>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</si>
  <si>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</si>
  <si>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</si>
  <si>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</si>
  <si>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</si>
  <si>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</si>
  <si>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</si>
  <si>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</si>
  <si>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</si>
  <si>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</si>
  <si>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</si>
  <si>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</si>
  <si>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</si>
  <si>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</si>
  <si>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</si>
  <si>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</si>
  <si>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</si>
  <si>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</si>
  <si>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</si>
  <si>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</si>
  <si>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</si>
  <si>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</si>
  <si>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</si>
  <si>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</si>
  <si>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</si>
  <si>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</si>
  <si>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</si>
  <si>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</si>
  <si>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</si>
  <si>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</si>
  <si>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</si>
  <si>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</si>
  <si>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</si>
  <si>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</si>
  <si>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</si>
  <si>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</si>
  <si>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</si>
  <si>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</si>
  <si>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</si>
  <si>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</si>
  <si>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</si>
  <si>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</si>
  <si>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</si>
  <si>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</si>
  <si>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</si>
  <si>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</si>
  <si>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</si>
  <si>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</si>
  <si>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</si>
  <si>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</si>
  <si>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</si>
  <si>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</si>
  <si>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</si>
  <si>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</si>
  <si>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</si>
  <si>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</si>
  <si>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</si>
  <si>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</si>
  <si>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</si>
  <si>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</si>
  <si>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</si>
  <si>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</si>
  <si>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</si>
  <si>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</si>
  <si>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</si>
  <si>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</si>
  <si>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</si>
  <si>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</si>
  <si>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</si>
  <si>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</si>
  <si>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</si>
  <si>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</si>
  <si>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</si>
  <si>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</si>
  <si>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</si>
  <si>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</si>
  <si>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</si>
  <si>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</si>
  <si>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</si>
  <si>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</si>
  <si>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</si>
  <si>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</si>
  <si>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</si>
  <si>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</si>
  <si>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</si>
  <si>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</si>
  <si>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</si>
  <si>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</si>
  <si>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</si>
  <si>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</si>
  <si>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</si>
  <si>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</si>
  <si>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</si>
  <si>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</si>
  <si>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</si>
  <si>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</si>
  <si>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</si>
  <si>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</si>
  <si>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</si>
  <si>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</si>
  <si>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</si>
  <si>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</si>
  <si>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</si>
  <si>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</si>
  <si>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</si>
  <si>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</si>
  <si>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</si>
  <si>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</si>
  <si>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</si>
  <si>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</si>
  <si>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</si>
  <si>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</si>
  <si>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</si>
  <si>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</si>
  <si>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</si>
  <si>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</si>
  <si>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</si>
  <si>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</si>
  <si>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</si>
  <si>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</si>
  <si>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</si>
  <si>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</si>
  <si>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</si>
  <si>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</si>
  <si>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</si>
  <si>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</si>
  <si>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</si>
  <si>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</si>
  <si>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</si>
  <si>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</si>
  <si>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</si>
  <si>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</si>
  <si>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</si>
  <si>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</si>
  <si>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</si>
  <si>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</si>
  <si>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</si>
  <si>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</si>
  <si>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</si>
  <si>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</si>
  <si>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</si>
  <si>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</si>
  <si>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</si>
  <si>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</si>
  <si>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</si>
  <si>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</si>
  <si>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</si>
  <si>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</si>
  <si>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</si>
  <si>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</si>
  <si>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</si>
  <si>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</si>
  <si>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</si>
  <si>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</si>
  <si>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</si>
  <si>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</si>
  <si>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</si>
  <si>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</si>
  <si>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</si>
  <si>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</si>
  <si>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</si>
  <si>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</si>
  <si>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</si>
  <si>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</si>
  <si>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</si>
  <si>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</si>
  <si>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</si>
  <si>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</si>
  <si>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</si>
  <si>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</si>
  <si>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</si>
  <si>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</si>
  <si>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</si>
  <si>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</si>
  <si>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</si>
  <si>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</si>
  <si>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</si>
  <si>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</si>
  <si>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</si>
  <si>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</si>
  <si>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</si>
  <si>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</si>
  <si>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</si>
  <si>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</si>
  <si>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</si>
  <si>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</si>
  <si>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</si>
  <si>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</si>
  <si>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</si>
  <si>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</si>
  <si>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</si>
  <si>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</si>
  <si>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</si>
  <si>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</si>
  <si>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</si>
  <si>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</si>
  <si>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</si>
  <si>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</si>
  <si>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</si>
  <si>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</si>
  <si>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</si>
  <si>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</si>
  <si>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</si>
  <si>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</si>
  <si>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</si>
  <si>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</si>
  <si>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</si>
  <si>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</si>
  <si>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</si>
  <si>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</si>
  <si>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</si>
  <si>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</si>
  <si>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</si>
  <si>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</si>
  <si>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</si>
  <si>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</si>
  <si>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</si>
  <si>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</si>
  <si>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</si>
  <si>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</si>
  <si>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</si>
  <si>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</si>
  <si>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</si>
  <si>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</si>
  <si>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</si>
  <si>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</si>
  <si>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</si>
  <si>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</si>
  <si>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</si>
  <si>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</si>
  <si>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</si>
  <si>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</si>
  <si>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</si>
  <si>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</si>
  <si>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</si>
  <si>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</si>
  <si>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</si>
  <si>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</si>
  <si>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</si>
  <si>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</si>
  <si>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</si>
  <si>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</si>
  <si>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</si>
  <si>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</si>
  <si>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</si>
  <si>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</si>
  <si>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</si>
  <si>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</si>
  <si>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</si>
  <si>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</si>
  <si>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</si>
  <si>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</si>
  <si>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</si>
  <si>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</si>
  <si>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</si>
  <si>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</si>
  <si>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</si>
  <si>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</si>
  <si>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</si>
  <si>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</si>
  <si>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</si>
  <si>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</si>
  <si>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</si>
  <si>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</si>
  <si>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</si>
  <si>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</si>
  <si>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</si>
  <si>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</si>
  <si>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</si>
  <si>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</si>
  <si>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</si>
  <si>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</si>
  <si>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</si>
  <si>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</si>
  <si>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</si>
  <si>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</si>
  <si>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</si>
  <si>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</si>
  <si>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</si>
  <si>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</si>
  <si>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</si>
  <si>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</si>
  <si>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</si>
  <si>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</si>
  <si>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</si>
  <si>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</si>
  <si>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</si>
  <si>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</si>
  <si>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</si>
  <si>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</si>
  <si>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</si>
  <si>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</si>
  <si>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</si>
  <si>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</si>
  <si>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</si>
  <si>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</si>
  <si>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</si>
  <si>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</si>
  <si>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</si>
  <si>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</si>
  <si>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</si>
  <si>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</si>
  <si>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</si>
  <si>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</si>
  <si>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</si>
  <si>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</si>
  <si>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</si>
  <si>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</si>
  <si>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</si>
  <si>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</si>
  <si>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</si>
  <si>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</si>
  <si>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</si>
  <si>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</si>
  <si>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</si>
  <si>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</si>
  <si>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</si>
  <si>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</si>
  <si>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</si>
  <si>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</si>
  <si>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</si>
  <si>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</si>
  <si>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</si>
  <si>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</si>
  <si>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</si>
  <si>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</si>
  <si>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</si>
  <si>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</si>
  <si>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</si>
  <si>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</si>
  <si>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</si>
  <si>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</si>
  <si>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</si>
  <si>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</si>
  <si>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</si>
  <si>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</si>
  <si>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</si>
  <si>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</si>
  <si>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</si>
  <si>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</si>
  <si>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</si>
  <si>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</si>
  <si>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</si>
  <si>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</si>
  <si>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</si>
  <si>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</si>
  <si>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</si>
  <si>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</si>
  <si>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</si>
  <si>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</si>
  <si>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</si>
  <si>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</si>
  <si>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</si>
  <si>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</si>
  <si>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</si>
  <si>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</si>
  <si>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</si>
  <si>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</si>
  <si>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</si>
  <si>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</si>
  <si>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</si>
  <si>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</si>
  <si>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</si>
  <si>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</si>
  <si>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</si>
  <si>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</si>
  <si>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</si>
  <si>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</si>
  <si>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</si>
  <si>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</si>
  <si>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</si>
  <si>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</si>
  <si>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</si>
  <si>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</si>
  <si>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</si>
  <si>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</si>
  <si>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</si>
  <si>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</si>
  <si>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</si>
  <si>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</si>
  <si>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</si>
  <si>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</si>
  <si>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</si>
  <si>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</si>
  <si>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</si>
  <si>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</si>
  <si>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</si>
  <si>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</si>
  <si>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</si>
  <si>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</si>
  <si>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</si>
  <si>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</si>
  <si>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</si>
  <si>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</si>
  <si>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</si>
  <si>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</si>
  <si>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</si>
  <si>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</si>
  <si>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</si>
  <si>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</si>
  <si>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</si>
  <si>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</si>
  <si>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</si>
  <si>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</si>
  <si>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</si>
  <si>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</si>
  <si>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</si>
  <si>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</si>
  <si>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</si>
  <si>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</si>
  <si>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</si>
  <si>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</si>
  <si>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</si>
  <si>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</si>
  <si>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</si>
  <si>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</si>
  <si>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</si>
  <si>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</si>
  <si>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</si>
  <si>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</si>
  <si>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</si>
  <si>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</si>
  <si>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</si>
  <si>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</si>
  <si>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</si>
  <si>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</si>
  <si>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</si>
  <si>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</si>
  <si>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</si>
  <si>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</si>
  <si>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</si>
  <si>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</si>
  <si>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</si>
  <si>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</si>
  <si>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</si>
  <si>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</si>
  <si>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</si>
  <si>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</si>
  <si>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</si>
  <si>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</si>
  <si>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</si>
  <si>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</si>
  <si>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</si>
  <si>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</si>
  <si>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</si>
  <si>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</si>
  <si>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</si>
  <si>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</si>
  <si>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</si>
  <si>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</si>
  <si>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</si>
  <si>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</si>
  <si>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</si>
  <si>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</si>
  <si>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</si>
  <si>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</si>
  <si>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</si>
  <si>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</si>
  <si>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</si>
  <si>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</si>
  <si>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</si>
  <si>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</si>
  <si>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</si>
  <si>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</si>
  <si>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</si>
  <si>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</si>
  <si>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</si>
  <si>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</si>
  <si>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</si>
  <si>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</si>
  <si>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</si>
  <si>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</si>
  <si>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</si>
  <si>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</si>
  <si>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</si>
  <si>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</si>
  <si>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</si>
  <si>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</si>
  <si>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</si>
  <si>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</si>
  <si>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</si>
  <si>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</si>
  <si>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</si>
  <si>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</si>
  <si>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</si>
  <si>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</si>
  <si>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</si>
  <si>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</si>
  <si>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</si>
  <si>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</si>
  <si>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</si>
  <si>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</si>
  <si>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</si>
  <si>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</si>
  <si>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</si>
  <si>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</si>
  <si>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</si>
  <si>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</si>
  <si>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</si>
  <si>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</si>
  <si>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</si>
  <si>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</si>
  <si>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</si>
  <si>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</si>
  <si>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</si>
  <si>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</si>
  <si>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</si>
  <si>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</si>
  <si>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</si>
  <si>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</si>
  <si>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</si>
  <si>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</si>
  <si>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</si>
  <si>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</si>
  <si>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</si>
  <si>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</si>
  <si>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</si>
  <si>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</si>
  <si>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</si>
  <si>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</si>
  <si>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</si>
  <si>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</si>
  <si>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</si>
  <si>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</si>
  <si>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</si>
  <si>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</si>
  <si>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</si>
  <si>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</si>
  <si>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</si>
  <si>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</si>
  <si>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</si>
  <si>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</si>
  <si>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</si>
  <si>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</si>
  <si>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</si>
  <si>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</si>
  <si>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</si>
  <si>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</si>
  <si>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</si>
  <si>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</si>
  <si>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</si>
  <si>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</si>
  <si>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</si>
  <si>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</si>
  <si>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</si>
  <si>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</si>
  <si>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</si>
  <si>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</si>
  <si>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</si>
  <si>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</si>
  <si>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</si>
  <si>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</si>
  <si>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</si>
  <si>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</si>
  <si>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</si>
  <si>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</si>
  <si>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</si>
  <si>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</si>
  <si>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</si>
  <si>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</si>
  <si>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</si>
  <si>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</si>
  <si>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</si>
  <si>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</si>
  <si>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</si>
  <si>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</si>
  <si>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</si>
  <si>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</si>
  <si>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</si>
  <si>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</si>
  <si>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</si>
  <si>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</si>
  <si>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</si>
  <si>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</si>
  <si>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</si>
  <si>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</si>
  <si>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</si>
  <si>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</si>
  <si>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</si>
  <si>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</si>
  <si>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</si>
  <si>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</si>
  <si>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</si>
  <si>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</si>
  <si>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</si>
  <si>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</si>
  <si>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</si>
  <si>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</si>
  <si>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</si>
  <si>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</si>
  <si>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</si>
  <si>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</si>
  <si>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</si>
  <si>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</si>
  <si>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</si>
  <si>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</si>
  <si>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</si>
  <si>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</si>
  <si>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</si>
  <si>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</si>
  <si>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</si>
  <si>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</si>
  <si>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</si>
  <si>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</si>
  <si>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</si>
  <si>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</si>
  <si>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</si>
  <si>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</si>
  <si>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</si>
  <si>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</si>
  <si>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</si>
  <si>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</si>
  <si>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</si>
  <si>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</si>
  <si>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</si>
  <si>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</si>
  <si>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</si>
  <si>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</si>
  <si>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</si>
  <si>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</si>
  <si>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</si>
  <si>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</si>
  <si>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</si>
  <si>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</si>
  <si>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</si>
  <si>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</si>
  <si>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</si>
  <si>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</si>
  <si>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</si>
  <si>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</si>
  <si>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</si>
  <si>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</si>
  <si>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</si>
  <si>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</si>
  <si>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</si>
  <si>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</si>
  <si>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</si>
  <si>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</si>
  <si>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</si>
  <si>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</si>
  <si>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</si>
  <si>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</si>
  <si>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</si>
  <si>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</si>
  <si>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</si>
  <si>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</si>
  <si>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</si>
  <si>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</si>
  <si>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</si>
  <si>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</si>
  <si>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</si>
  <si>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</si>
  <si>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</si>
  <si>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</si>
  <si>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</si>
  <si>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</si>
  <si>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</si>
  <si>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</si>
  <si>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</si>
  <si>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</si>
  <si>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</si>
  <si>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</si>
  <si>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</si>
  <si>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</si>
  <si>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</si>
  <si>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</si>
  <si>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</si>
  <si>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</si>
  <si>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</si>
  <si>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</si>
  <si>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</si>
  <si>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</si>
  <si>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</si>
  <si>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</si>
  <si>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</si>
  <si>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</si>
  <si>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</si>
  <si>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</si>
  <si>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</si>
  <si>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</si>
  <si>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</si>
  <si>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</si>
  <si>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</si>
  <si>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</si>
  <si>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</si>
  <si>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</si>
  <si>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</si>
  <si>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</si>
  <si>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</si>
  <si>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</si>
  <si>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</si>
  <si>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</si>
  <si>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</si>
  <si>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</si>
  <si>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</si>
  <si>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</si>
  <si>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</si>
  <si>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</si>
  <si>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</si>
  <si>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</si>
  <si>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</si>
  <si>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</si>
  <si>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</si>
  <si>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</si>
  <si>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</si>
  <si>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</si>
  <si>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</si>
  <si>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</si>
  <si>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</si>
  <si>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</si>
  <si>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</si>
  <si>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</si>
  <si>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</si>
  <si>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</si>
  <si>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</si>
  <si>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</si>
  <si>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</si>
  <si>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</si>
  <si>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</si>
  <si>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</si>
  <si>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</si>
  <si>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</si>
  <si>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</si>
  <si>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</si>
  <si>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</si>
  <si>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</si>
  <si>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</si>
  <si>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</si>
  <si>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</si>
  <si>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</si>
  <si>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</si>
  <si>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</si>
  <si>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</si>
  <si>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</si>
  <si>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</si>
  <si>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</si>
  <si>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</si>
  <si>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</si>
  <si>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</si>
  <si>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</si>
  <si>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</si>
  <si>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</si>
  <si>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</si>
  <si>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</si>
  <si>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</si>
  <si>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</si>
  <si>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</si>
  <si>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</si>
  <si>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</si>
  <si>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</si>
  <si>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</si>
  <si>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</si>
  <si>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</si>
  <si>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</si>
  <si>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</si>
  <si>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</si>
  <si>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</si>
  <si>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</si>
  <si>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</si>
  <si>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</si>
  <si>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</si>
  <si>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</si>
  <si>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</si>
  <si>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</si>
  <si>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</si>
  <si>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</si>
  <si>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</si>
  <si>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</si>
  <si>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</si>
  <si>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</si>
  <si>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</si>
  <si>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</si>
  <si>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</si>
  <si>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</si>
  <si>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</si>
  <si>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</si>
  <si>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</si>
  <si>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</si>
  <si>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</si>
  <si>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</si>
  <si>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</si>
  <si>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</si>
  <si>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</si>
  <si>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</si>
  <si>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</si>
  <si>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</si>
  <si>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</si>
  <si>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</si>
  <si>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</si>
  <si>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</si>
  <si>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</si>
  <si>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</si>
  <si>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</si>
  <si>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</si>
  <si>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</si>
  <si>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</si>
  <si>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</si>
  <si>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</si>
  <si>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</si>
  <si>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</si>
  <si>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</si>
  <si>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</si>
  <si>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</si>
  <si>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</si>
  <si>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</si>
  <si>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</si>
  <si>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</si>
  <si>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</si>
  <si>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</si>
  <si>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</si>
  <si>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</si>
  <si>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</si>
  <si>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</si>
  <si>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</si>
  <si>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</si>
  <si>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</si>
  <si>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</si>
  <si>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</si>
  <si>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</si>
  <si>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</si>
  <si>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</si>
  <si>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</si>
  <si>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</si>
  <si>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</si>
  <si>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</si>
  <si>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</si>
  <si>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</si>
  <si>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</si>
  <si>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</si>
  <si>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</si>
  <si>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</si>
  <si>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</si>
  <si>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</si>
  <si>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</si>
  <si>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</si>
  <si>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</si>
  <si>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</si>
  <si>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</si>
  <si>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</si>
  <si>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</si>
  <si>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</si>
  <si>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</si>
  <si>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</si>
  <si>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</si>
  <si>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</si>
  <si>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</si>
  <si>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</si>
  <si>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</si>
  <si>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</si>
  <si>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</si>
  <si>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</si>
  <si>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</si>
  <si>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</si>
  <si>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</si>
  <si>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</si>
  <si>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</si>
  <si>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</si>
  <si>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</si>
  <si>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</si>
  <si>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</si>
  <si>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</si>
  <si>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</si>
  <si>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</si>
  <si>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</si>
  <si>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</si>
  <si>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</si>
  <si>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</si>
  <si>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</si>
  <si>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</si>
  <si>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</si>
  <si>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</si>
  <si>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</si>
  <si>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</si>
  <si>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</si>
  <si>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</si>
  <si>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</si>
  <si>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</si>
  <si>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</si>
  <si>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</si>
  <si>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</si>
  <si>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</si>
  <si>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</si>
  <si>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</si>
  <si>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</si>
  <si>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</si>
  <si>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</si>
  <si>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</si>
  <si>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</si>
  <si>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</si>
  <si>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</si>
  <si>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</si>
  <si>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</si>
  <si>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</si>
  <si>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</si>
  <si>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</si>
  <si>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</si>
  <si>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</si>
  <si>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</si>
  <si>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</si>
  <si>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</si>
  <si>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</si>
  <si>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</si>
  <si>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</si>
  <si>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</si>
  <si>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</si>
  <si>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</si>
  <si>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</si>
  <si>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</si>
  <si>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</si>
  <si>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</si>
  <si>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</si>
  <si>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</si>
  <si>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</si>
  <si>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</si>
  <si>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</si>
  <si>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</si>
  <si>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</si>
  <si>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</si>
  <si>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</si>
  <si>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</si>
  <si>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</si>
  <si>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</si>
  <si>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</si>
  <si>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</si>
  <si>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</si>
  <si>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</si>
  <si>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</si>
  <si>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</si>
  <si>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</si>
  <si>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</si>
  <si>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</si>
  <si>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</si>
  <si>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</si>
  <si>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</si>
  <si>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</si>
  <si>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</si>
  <si>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</si>
  <si>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</si>
  <si>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</si>
  <si>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</si>
  <si>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</si>
  <si>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</si>
  <si>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</si>
  <si>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</si>
  <si>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</si>
  <si>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</si>
  <si>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</si>
  <si>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</si>
  <si>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</si>
  <si>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</si>
  <si>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</si>
  <si>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</si>
  <si>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</si>
  <si>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</si>
  <si>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</si>
  <si>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</si>
  <si>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</si>
  <si>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</si>
  <si>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</si>
  <si>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</si>
  <si>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</si>
  <si>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</si>
  <si>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</si>
  <si>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</si>
  <si>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</si>
  <si>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</si>
  <si>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</si>
  <si>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</si>
  <si>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</si>
  <si>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</si>
  <si>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</si>
  <si>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</si>
  <si>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</si>
  <si>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</si>
  <si>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</si>
  <si>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</si>
  <si>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</si>
  <si>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</si>
  <si>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</si>
  <si>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</si>
  <si>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</si>
  <si>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</si>
  <si>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</si>
  <si>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</si>
  <si>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</si>
  <si>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</si>
  <si>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</si>
  <si>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</si>
  <si>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</si>
  <si>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</si>
  <si>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</si>
  <si>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</si>
  <si>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</si>
  <si>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</si>
  <si>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</si>
  <si>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</si>
  <si>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</si>
  <si>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</si>
  <si>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</si>
  <si>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</si>
  <si>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</si>
  <si>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</si>
  <si>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</si>
  <si>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</si>
  <si>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</si>
  <si>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</si>
  <si>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</si>
  <si>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</si>
  <si>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</si>
  <si>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</si>
  <si>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</si>
  <si>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</si>
  <si>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</si>
  <si>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</si>
  <si>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</si>
  <si>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</si>
  <si>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</si>
  <si>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</si>
  <si>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</si>
  <si>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</si>
  <si>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</si>
  <si>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</si>
  <si>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</si>
  <si>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</si>
  <si>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</si>
  <si>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</si>
  <si>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</si>
  <si>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</si>
  <si>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</si>
  <si>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</si>
  <si>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</si>
  <si>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</si>
  <si>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</si>
  <si>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</si>
  <si>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</si>
  <si>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</si>
  <si>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</si>
  <si>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</si>
  <si>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</si>
  <si>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</si>
  <si>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</si>
  <si>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</si>
  <si>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</si>
  <si>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</si>
  <si>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</si>
  <si>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</si>
  <si>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</si>
  <si>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</si>
  <si>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</si>
  <si>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</si>
  <si>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</si>
  <si>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</si>
  <si>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</si>
  <si>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</si>
  <si>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</si>
  <si>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</si>
  <si>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</si>
  <si>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</si>
  <si>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</si>
  <si>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</si>
  <si>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</si>
  <si>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</si>
  <si>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</si>
  <si>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</si>
  <si>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</si>
  <si>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</si>
  <si>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</si>
  <si>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</si>
  <si>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</si>
  <si>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</si>
  <si>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</si>
  <si>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</si>
  <si>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</si>
  <si>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</si>
  <si>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</si>
  <si>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</si>
  <si>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</si>
  <si>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</si>
  <si>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</si>
  <si>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</si>
  <si>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</si>
  <si>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</si>
  <si>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</si>
  <si>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</si>
  <si>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</si>
  <si>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</si>
  <si>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</si>
  <si>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</si>
  <si>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</si>
  <si>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</si>
  <si>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</si>
  <si>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</si>
  <si>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</si>
  <si>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</si>
  <si>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</si>
  <si>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</si>
  <si>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</si>
  <si>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</si>
  <si>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</si>
  <si>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</si>
  <si>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</si>
  <si>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</si>
  <si>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</si>
  <si>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</si>
  <si>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</si>
  <si>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</si>
  <si>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</si>
  <si>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</si>
  <si>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</si>
  <si>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</si>
  <si>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</si>
  <si>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</si>
  <si>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</si>
  <si>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</si>
  <si>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</si>
  <si>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</si>
  <si>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</si>
  <si>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</si>
  <si>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</si>
  <si>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</si>
  <si>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</si>
  <si>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</si>
  <si>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</si>
  <si>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</si>
  <si>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</si>
  <si>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</si>
  <si>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</si>
  <si>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</si>
  <si>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</si>
  <si>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</si>
  <si>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</si>
  <si>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</si>
  <si>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</si>
  <si>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</si>
  <si>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</si>
  <si>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</si>
  <si>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</si>
  <si>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</si>
  <si>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</si>
  <si>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</si>
  <si>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</si>
  <si>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</si>
  <si>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</si>
  <si>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</si>
  <si>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</si>
  <si>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</si>
  <si>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</si>
  <si>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</si>
  <si>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</si>
  <si>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</si>
  <si>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</si>
  <si>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</si>
  <si>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</si>
  <si>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</si>
  <si>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</si>
  <si>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</si>
  <si>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</si>
  <si>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</si>
  <si>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</si>
  <si>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</si>
  <si>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</si>
  <si>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</si>
  <si>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</si>
  <si>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</si>
  <si>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</si>
  <si>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</si>
  <si>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</si>
  <si>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</si>
  <si>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</si>
  <si>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</si>
  <si>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</si>
  <si>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</si>
  <si>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</si>
  <si>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</si>
  <si>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</si>
  <si>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</si>
  <si>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</si>
  <si>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</si>
  <si>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</si>
  <si>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</si>
  <si>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</si>
  <si>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</si>
  <si>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</si>
  <si>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</si>
  <si>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</si>
  <si>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</si>
  <si>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</si>
  <si>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</si>
  <si>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</si>
  <si>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</si>
  <si>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</si>
  <si>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</si>
  <si>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</si>
  <si>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</si>
  <si>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</si>
  <si>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</si>
  <si>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</si>
  <si>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</si>
  <si>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</si>
  <si>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</si>
  <si>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</si>
  <si>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</si>
  <si>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</si>
  <si>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</si>
  <si>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</si>
  <si>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</si>
  <si>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</si>
  <si>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</si>
  <si>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</si>
  <si>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</si>
  <si>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</si>
  <si>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</si>
  <si>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</si>
  <si>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</si>
  <si>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</si>
  <si>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</si>
  <si>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</si>
  <si>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</si>
  <si>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</si>
  <si>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</si>
  <si>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</si>
  <si>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</si>
  <si>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</si>
  <si>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</si>
  <si>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</si>
  <si>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</si>
  <si>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</si>
  <si>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</si>
  <si>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</si>
  <si>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</si>
  <si>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</si>
  <si>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</si>
  <si>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</si>
  <si>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</si>
  <si>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</si>
  <si>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</si>
  <si>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</si>
  <si>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</si>
  <si>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</si>
  <si>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</si>
  <si>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</si>
  <si>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</si>
  <si>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</si>
  <si>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</si>
  <si>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</si>
  <si>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</si>
  <si>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</si>
  <si>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</si>
  <si>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</si>
  <si>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</si>
  <si>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</si>
  <si>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</si>
  <si>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</si>
  <si>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</si>
  <si>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</si>
  <si>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</si>
  <si>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</si>
  <si>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</si>
  <si>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</si>
  <si>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</si>
  <si>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</si>
  <si>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</si>
  <si>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</si>
  <si>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</si>
  <si>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</si>
  <si>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</si>
  <si>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</si>
  <si>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</si>
  <si>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</si>
  <si>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</si>
  <si>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</si>
  <si>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</si>
  <si>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</si>
  <si>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</si>
  <si>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</si>
  <si>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</si>
  <si>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</si>
  <si>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</si>
  <si>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</si>
  <si>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</si>
  <si>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</si>
  <si>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</si>
  <si>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</si>
  <si>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</si>
  <si>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</si>
  <si>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</si>
  <si>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</si>
  <si>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</si>
  <si>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</si>
  <si>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</si>
  <si>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</si>
  <si>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</si>
  <si>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</si>
  <si>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</si>
  <si>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</si>
  <si>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</si>
  <si>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</si>
  <si>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</si>
  <si>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</si>
  <si>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</si>
  <si>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</si>
  <si>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</si>
  <si>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</si>
  <si>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</si>
  <si>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</si>
  <si>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</si>
  <si>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</si>
  <si>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</si>
  <si>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</si>
  <si>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</si>
  <si>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</si>
  <si>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</si>
  <si>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</si>
  <si>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</si>
  <si>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</si>
  <si>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</si>
  <si>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</si>
  <si>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</si>
  <si>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</si>
  <si>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</si>
  <si>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</si>
  <si>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</si>
  <si>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</si>
  <si>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</si>
  <si>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</si>
  <si>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</si>
  <si>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</si>
  <si>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</si>
  <si>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</si>
  <si>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</si>
  <si>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</si>
  <si>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</si>
  <si>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</si>
  <si>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</si>
  <si>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</si>
  <si>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</si>
  <si>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</si>
  <si>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</si>
  <si>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</si>
  <si>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</si>
  <si>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</si>
  <si>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</si>
  <si>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</si>
  <si>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</si>
  <si>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</si>
  <si>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</si>
  <si>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</si>
  <si>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</si>
  <si>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</si>
  <si>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</si>
  <si>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</si>
  <si>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</si>
  <si>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</si>
  <si>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</si>
  <si>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</si>
  <si>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</si>
  <si>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</si>
  <si>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</si>
  <si>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</si>
  <si>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</si>
  <si>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</si>
  <si>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</si>
  <si>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</si>
  <si>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</si>
  <si>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</si>
  <si>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</si>
  <si>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</si>
  <si>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</si>
  <si>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</si>
  <si>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</si>
  <si>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</si>
  <si>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</si>
  <si>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</si>
  <si>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</si>
  <si>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</si>
  <si>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</si>
  <si>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</si>
  <si>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</si>
  <si>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</si>
  <si>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</si>
  <si>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</si>
  <si>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</si>
  <si>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</si>
  <si>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</si>
  <si>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</si>
  <si>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</si>
  <si>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</si>
  <si>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</si>
  <si>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</si>
  <si>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</si>
  <si>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</si>
  <si>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</si>
  <si>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</si>
  <si>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</si>
  <si>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</si>
  <si>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</si>
  <si>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</si>
  <si>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</si>
  <si>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</si>
  <si>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</si>
  <si>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</si>
  <si>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</si>
  <si>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</si>
  <si>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</si>
  <si>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</si>
  <si>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</si>
  <si>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</si>
  <si>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</si>
  <si>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</si>
  <si>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</si>
  <si>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</si>
  <si>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</si>
  <si>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</si>
  <si>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</si>
  <si>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</si>
  <si>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</si>
  <si>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</si>
  <si>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</si>
  <si>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</si>
  <si>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</si>
  <si>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</si>
  <si>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</si>
  <si>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</si>
  <si>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</si>
  <si>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</si>
  <si>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</si>
  <si>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</si>
  <si>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</si>
  <si>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</si>
  <si>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</si>
  <si>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</si>
  <si>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</si>
  <si>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</si>
  <si>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</si>
  <si>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</si>
  <si>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</si>
  <si>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</si>
  <si>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</si>
  <si>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</si>
  <si>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</si>
  <si>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</si>
  <si>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</si>
  <si>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</si>
  <si>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</si>
  <si>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</si>
  <si>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</si>
  <si>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</si>
  <si>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</si>
  <si>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</si>
  <si>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</si>
  <si>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</si>
  <si>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</si>
  <si>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</si>
  <si>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</si>
  <si>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</si>
  <si>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</si>
  <si>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</si>
  <si>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</si>
  <si>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</si>
  <si>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</si>
  <si>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</si>
  <si>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</si>
  <si>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</si>
  <si>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</si>
  <si>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</si>
  <si>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</si>
  <si>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</si>
  <si>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</si>
  <si>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</si>
  <si>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</si>
  <si>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</si>
  <si>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</si>
  <si>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</si>
  <si>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</si>
  <si>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</si>
  <si>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</si>
  <si>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</si>
  <si>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</si>
  <si>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</si>
  <si>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</si>
  <si>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</si>
  <si>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</si>
  <si>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</si>
  <si>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</si>
  <si>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</si>
  <si>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</si>
  <si>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</si>
  <si>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</si>
  <si>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</si>
  <si>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</si>
  <si>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</si>
  <si>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</si>
  <si>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</si>
  <si>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</si>
  <si>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</si>
  <si>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</si>
  <si>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</si>
  <si>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</si>
  <si>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</si>
  <si>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</si>
  <si>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</si>
  <si>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</si>
  <si>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</si>
  <si>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</si>
  <si>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</si>
  <si>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</si>
  <si>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</si>
  <si>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</si>
  <si>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</si>
  <si>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</si>
  <si>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</si>
  <si>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</si>
  <si>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</si>
  <si>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</si>
  <si>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</si>
  <si>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</si>
  <si>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</si>
  <si>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</si>
  <si>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</si>
  <si>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</si>
  <si>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</si>
  <si>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</si>
  <si>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</si>
  <si>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</si>
  <si>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</si>
  <si>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</si>
  <si>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</si>
  <si>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</si>
  <si>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</si>
  <si>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</si>
  <si>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</si>
  <si>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</si>
  <si>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</si>
  <si>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</si>
  <si>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</si>
  <si>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</si>
  <si>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</si>
  <si>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</si>
  <si>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</si>
  <si>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</si>
  <si>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</si>
  <si>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</si>
  <si>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</si>
  <si>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</si>
  <si>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</si>
  <si>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</si>
  <si>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</si>
  <si>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</si>
  <si>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</si>
  <si>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</si>
  <si>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</si>
  <si>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</si>
  <si>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</si>
  <si>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</si>
  <si>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</si>
  <si>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</si>
  <si>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</si>
  <si>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</si>
  <si>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</si>
  <si>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</si>
  <si>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</si>
  <si>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</si>
  <si>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</si>
  <si>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</si>
  <si>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</si>
  <si>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</si>
  <si>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</si>
  <si>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</si>
  <si>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</si>
  <si>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</si>
  <si>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</si>
  <si>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</si>
  <si>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</si>
  <si>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</si>
  <si>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</si>
  <si>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</si>
  <si>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</si>
  <si>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</si>
  <si>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</si>
  <si>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</si>
  <si>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</si>
  <si>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</si>
  <si>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</si>
  <si>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</si>
  <si>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</si>
  <si>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</si>
  <si>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</si>
  <si>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</si>
  <si>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</si>
  <si>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</si>
  <si>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</si>
  <si>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</si>
  <si>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</si>
  <si>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</si>
  <si>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</si>
  <si>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</si>
  <si>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</si>
  <si>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</si>
  <si>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</si>
  <si>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</si>
  <si>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</si>
  <si>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</si>
  <si>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</si>
  <si>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</si>
  <si>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</si>
  <si>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</si>
  <si>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</si>
  <si>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</si>
  <si>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</si>
  <si>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</si>
  <si>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</si>
  <si>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</si>
  <si>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</si>
  <si>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</si>
  <si>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</si>
  <si>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</si>
  <si>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</si>
  <si>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</si>
  <si>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</si>
  <si>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</si>
  <si>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</si>
  <si>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</si>
  <si>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</si>
  <si>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</si>
  <si>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</si>
  <si>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</si>
  <si>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</si>
  <si>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</si>
  <si>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</si>
  <si>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</si>
  <si>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</si>
  <si>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</si>
  <si>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</si>
  <si>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</si>
  <si>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</si>
  <si>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</si>
  <si>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</si>
  <si>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</si>
  <si>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</si>
  <si>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</si>
  <si>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</si>
  <si>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</si>
  <si>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</si>
  <si>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</si>
  <si>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</si>
  <si>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</si>
  <si>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</si>
  <si>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</si>
  <si>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</si>
  <si>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</si>
  <si>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</si>
  <si>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</si>
  <si>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</si>
  <si>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</si>
  <si>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</si>
  <si>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</si>
  <si>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</si>
  <si>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</si>
  <si>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</si>
  <si>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</si>
  <si>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</si>
  <si>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</si>
  <si>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</si>
  <si>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</si>
  <si>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</si>
  <si>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</si>
  <si>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</si>
  <si>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</si>
  <si>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</si>
  <si>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</si>
  <si>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</si>
  <si>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</si>
  <si>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</si>
  <si>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</si>
  <si>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</si>
  <si>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</si>
  <si>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</si>
  <si>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</si>
  <si>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</si>
  <si>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</si>
  <si>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</si>
  <si>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</si>
  <si>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</si>
  <si>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</si>
  <si>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</si>
  <si>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</si>
  <si>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</si>
  <si>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</si>
  <si>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</si>
  <si>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</si>
  <si>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</si>
  <si>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</si>
  <si>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</si>
  <si>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</si>
  <si>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</si>
  <si>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</si>
  <si>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</si>
  <si>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</si>
  <si>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</si>
  <si>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</si>
  <si>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</si>
  <si>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</si>
  <si>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</si>
  <si>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</si>
  <si>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</si>
  <si>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</si>
  <si>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</si>
  <si>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</si>
  <si>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</si>
  <si>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</si>
  <si>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</si>
  <si>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</si>
  <si>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</si>
  <si>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</si>
  <si>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</si>
  <si>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</si>
  <si>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</si>
  <si>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</si>
  <si>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</si>
  <si>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</si>
  <si>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</si>
  <si>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</si>
  <si>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</si>
  <si>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</si>
  <si>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</si>
  <si>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</si>
  <si>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</si>
  <si>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</si>
  <si>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</si>
  <si>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</si>
  <si>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</si>
  <si>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</si>
  <si>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</si>
  <si>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</si>
  <si>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</si>
  <si>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</si>
  <si>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</si>
  <si>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</si>
  <si>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</si>
  <si>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</si>
  <si>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</si>
  <si>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</si>
  <si>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</si>
  <si>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</si>
  <si>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</si>
  <si>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</si>
  <si>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</si>
  <si>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</si>
  <si>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</si>
  <si>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</si>
  <si>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</si>
  <si>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</si>
  <si>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</si>
  <si>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</si>
  <si>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</si>
  <si>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</si>
  <si>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</si>
  <si>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</si>
  <si>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</si>
  <si>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</si>
  <si>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</si>
  <si>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</si>
  <si>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</si>
  <si>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</si>
  <si>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</si>
  <si>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</si>
  <si>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</si>
  <si>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</si>
  <si>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</si>
  <si>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</si>
  <si>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</si>
  <si>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</si>
  <si>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</si>
  <si>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</si>
  <si>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</si>
  <si>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</si>
  <si>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</si>
  <si>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</si>
  <si>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</si>
  <si>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</si>
  <si>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</si>
  <si>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</si>
  <si>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</si>
  <si>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</si>
  <si>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</si>
  <si>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</si>
  <si>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</si>
  <si>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</si>
  <si>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</si>
  <si>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</si>
  <si>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</si>
  <si>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</si>
  <si>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</si>
  <si>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</si>
  <si>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</si>
  <si>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</si>
  <si>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</si>
  <si>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</si>
  <si>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</si>
  <si>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</si>
  <si>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</si>
  <si>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</si>
  <si>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</si>
  <si>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</si>
  <si>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</si>
  <si>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</si>
  <si>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</si>
  <si>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</si>
  <si>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</si>
  <si>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</si>
  <si>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</si>
  <si>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</si>
  <si>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</si>
  <si>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</si>
  <si>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</si>
  <si>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</si>
  <si>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</si>
  <si>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</si>
  <si>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</si>
  <si>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</si>
  <si>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</si>
  <si>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</si>
  <si>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</si>
  <si>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</si>
  <si>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</si>
  <si>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</si>
  <si>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</si>
  <si>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</si>
  <si>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</si>
  <si>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</si>
  <si>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</si>
  <si>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</si>
  <si>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</si>
  <si>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</si>
  <si>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</si>
  <si>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</si>
  <si>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</si>
  <si>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</si>
  <si>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</si>
  <si>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</si>
  <si>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</si>
  <si>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</si>
  <si>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</si>
  <si>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</si>
  <si>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</si>
  <si>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</si>
  <si>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</si>
  <si>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</si>
  <si>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</si>
  <si>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</si>
  <si>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</si>
  <si>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</si>
  <si>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</si>
  <si>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</si>
  <si>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</si>
  <si>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</si>
  <si>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</si>
  <si>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</si>
  <si>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</si>
  <si>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</si>
  <si>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</si>
  <si>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</si>
  <si>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</si>
  <si>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</si>
  <si>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</si>
  <si>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</si>
  <si>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</si>
  <si>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</si>
  <si>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</si>
  <si>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</si>
  <si>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</si>
  <si>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</si>
  <si>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</si>
  <si>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</si>
  <si>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</si>
  <si>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</si>
  <si>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</si>
  <si>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</si>
  <si>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</si>
  <si>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</si>
  <si>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</si>
  <si>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</si>
  <si>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</si>
  <si>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</si>
  <si>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</si>
  <si>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</si>
  <si>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</si>
  <si>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</si>
  <si>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</si>
  <si>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</si>
  <si>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</si>
  <si>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</si>
  <si>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</si>
  <si>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</si>
  <si>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</si>
  <si>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</si>
  <si>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</si>
  <si>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</si>
  <si>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</si>
  <si>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</si>
  <si>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</si>
  <si>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</si>
  <si>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</si>
  <si>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</si>
  <si>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</si>
  <si>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</si>
  <si>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</si>
  <si>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</si>
  <si>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</si>
  <si>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</si>
  <si>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</si>
  <si>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</si>
  <si>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</si>
  <si>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</si>
  <si>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</si>
  <si>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</si>
  <si>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</si>
  <si>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</si>
  <si>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</si>
  <si>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</si>
  <si>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</si>
  <si>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</si>
  <si>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</si>
  <si>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</si>
  <si>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</si>
  <si>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</si>
  <si>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</si>
  <si>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</si>
  <si>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</si>
  <si>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</si>
  <si>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</si>
  <si>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</si>
  <si>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</si>
  <si>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</si>
  <si>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</si>
  <si>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</si>
  <si>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</si>
  <si>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</si>
  <si>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</si>
  <si>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</si>
  <si>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</si>
  <si>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</si>
  <si>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</si>
  <si>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</si>
  <si>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</si>
  <si>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</si>
  <si>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</si>
  <si>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</si>
  <si>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</si>
  <si>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</si>
  <si>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</si>
  <si>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</si>
  <si>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</si>
  <si>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</si>
  <si>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</si>
  <si>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</si>
  <si>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</si>
  <si>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</si>
  <si>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</si>
  <si>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</si>
  <si>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</si>
  <si>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</si>
  <si>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</si>
  <si>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</si>
  <si>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</si>
  <si>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</si>
  <si>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</si>
  <si>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</si>
  <si>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</si>
  <si>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</si>
  <si>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</si>
  <si>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</si>
  <si>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</si>
  <si>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</si>
  <si>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</si>
  <si>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</si>
  <si>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</si>
  <si>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</si>
  <si>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</si>
  <si>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</si>
  <si>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</si>
  <si>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</si>
  <si>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</si>
  <si>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</si>
  <si>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</si>
  <si>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</si>
  <si>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</si>
  <si>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</si>
  <si>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</si>
  <si>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</si>
  <si>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</si>
  <si>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</si>
  <si>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</si>
  <si>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</si>
  <si>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</si>
  <si>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</si>
  <si>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</si>
  <si>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</si>
  <si>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</si>
  <si>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</si>
  <si>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</si>
  <si>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</si>
  <si>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</si>
  <si>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</si>
  <si>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</si>
  <si>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</si>
  <si>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</si>
  <si>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</si>
  <si>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</si>
  <si>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</si>
  <si>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</si>
  <si>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</si>
  <si>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</si>
  <si>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</si>
  <si>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</si>
  <si>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</si>
  <si>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</si>
  <si>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</si>
  <si>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</si>
  <si>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</si>
  <si>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</si>
  <si>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</si>
  <si>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</si>
  <si>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</si>
  <si>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</si>
  <si>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</si>
  <si>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</si>
  <si>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</si>
  <si>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</si>
  <si>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</si>
  <si>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</si>
  <si>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</si>
  <si>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</si>
  <si>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</si>
  <si>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</si>
  <si>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</si>
  <si>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</si>
  <si>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</si>
  <si>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</si>
  <si>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</si>
  <si>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</si>
  <si>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</si>
  <si>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</si>
  <si>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</si>
  <si>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</si>
  <si>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</si>
  <si>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</si>
  <si>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</si>
  <si>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</si>
  <si>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</si>
  <si>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</si>
  <si>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</si>
  <si>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</si>
  <si>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</si>
  <si>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</si>
  <si>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</si>
  <si>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</si>
  <si>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</si>
  <si>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</si>
  <si>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</si>
  <si>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</si>
  <si>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</si>
  <si>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</si>
  <si>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</si>
  <si>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</si>
  <si>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</si>
  <si>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</si>
  <si>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</si>
  <si>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</si>
  <si>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</si>
  <si>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</si>
  <si>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</si>
  <si>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</si>
  <si>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</si>
  <si>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</si>
  <si>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</si>
  <si>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</si>
  <si>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</si>
  <si>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</si>
  <si>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</si>
  <si>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</si>
  <si>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</si>
  <si>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</si>
  <si>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</si>
  <si>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</si>
  <si>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</si>
  <si>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</si>
  <si>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</si>
  <si>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</si>
  <si>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</si>
  <si>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</si>
  <si>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</si>
  <si>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</si>
  <si>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</si>
  <si>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</si>
  <si>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</si>
  <si>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</si>
  <si>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</si>
  <si>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</si>
  <si>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</si>
  <si>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</si>
  <si>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</si>
  <si>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</si>
  <si>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</si>
  <si>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</si>
  <si>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</si>
  <si>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</si>
  <si>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</si>
  <si>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</si>
  <si>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</si>
  <si>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</si>
  <si>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</si>
  <si>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</si>
  <si>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</si>
  <si>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</si>
  <si>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</si>
  <si>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</si>
  <si>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</si>
  <si>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</si>
  <si>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</si>
  <si>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</si>
  <si>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</si>
  <si>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</si>
  <si>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</si>
  <si>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</si>
  <si>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</si>
  <si>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</si>
  <si>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</si>
  <si>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</si>
  <si>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</si>
  <si>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</si>
  <si>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</si>
  <si>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</si>
  <si>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</si>
  <si>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</si>
  <si>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</si>
  <si>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</si>
  <si>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</si>
  <si>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</si>
  <si>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</si>
  <si>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</si>
  <si>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</si>
  <si>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</si>
  <si>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</si>
  <si>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</si>
  <si>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</si>
  <si>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</si>
  <si>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</si>
  <si>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</si>
  <si>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</si>
  <si>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</si>
  <si>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</si>
  <si>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</si>
  <si>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</si>
  <si>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</si>
  <si>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</si>
  <si>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</si>
  <si>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</si>
  <si>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</si>
  <si>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</si>
  <si>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</si>
  <si>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</si>
  <si>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</si>
  <si>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</si>
  <si>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</si>
  <si>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</si>
  <si>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</si>
  <si>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</si>
  <si>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</si>
  <si>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</si>
  <si>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</si>
  <si>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</si>
  <si>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</si>
  <si>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</si>
  <si>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</si>
  <si>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</si>
  <si>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</si>
  <si>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</si>
  <si>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</si>
  <si>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</si>
  <si>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</si>
  <si>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</si>
  <si>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</si>
  <si>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</si>
  <si>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</si>
  <si>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</si>
  <si>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</si>
  <si>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</si>
  <si>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</si>
  <si>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</si>
  <si>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</si>
  <si>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</si>
  <si>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</si>
  <si>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</si>
  <si>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</si>
  <si>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</si>
  <si>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</si>
  <si>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</si>
  <si>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</si>
  <si>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</si>
  <si>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</si>
  <si>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</si>
  <si>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</si>
  <si>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</si>
  <si>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</si>
  <si>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</si>
  <si>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</si>
  <si>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</si>
  <si>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</si>
  <si>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</si>
  <si>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</si>
  <si>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</si>
  <si>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</si>
  <si>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</si>
  <si>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</si>
  <si>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</si>
  <si>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</si>
  <si>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</si>
  <si>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</si>
  <si>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</si>
  <si>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</si>
  <si>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</si>
  <si>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</si>
  <si>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</si>
  <si>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</si>
  <si>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</si>
  <si>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</si>
  <si>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</si>
  <si>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</si>
  <si>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</si>
  <si>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</si>
  <si>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</si>
  <si>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</si>
  <si>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</si>
  <si>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</si>
  <si>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</si>
  <si>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</si>
  <si>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</si>
  <si>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</si>
  <si>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</si>
  <si>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</si>
  <si>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</si>
  <si>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</si>
  <si>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</si>
  <si>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</si>
  <si>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</si>
  <si>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</si>
  <si>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</si>
  <si>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</si>
  <si>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</si>
  <si>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</si>
  <si>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</si>
  <si>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</si>
  <si>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</si>
  <si>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</si>
  <si>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</si>
  <si>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</si>
  <si>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</si>
  <si>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</si>
  <si>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</si>
  <si>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</si>
  <si>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</si>
  <si>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</si>
  <si>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</si>
  <si>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</si>
  <si>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</si>
  <si>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</si>
  <si>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</si>
  <si>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</si>
  <si>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</si>
  <si>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</si>
  <si>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</si>
  <si>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</si>
  <si>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</si>
  <si>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</si>
  <si>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</si>
  <si>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</si>
  <si>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</si>
  <si>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</si>
  <si>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</si>
  <si>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</si>
  <si>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</si>
  <si>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</si>
  <si>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</si>
  <si>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</si>
  <si>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</si>
  <si>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</si>
  <si>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</si>
  <si>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</si>
  <si>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</si>
  <si>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</si>
  <si>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</si>
  <si>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</si>
  <si>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</si>
  <si>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</si>
  <si>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</si>
  <si>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</si>
  <si>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</si>
  <si>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</si>
  <si>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</si>
  <si>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</si>
  <si>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</si>
  <si>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</si>
  <si>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</si>
  <si>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</si>
  <si>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</si>
  <si>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</si>
  <si>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</si>
  <si>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</si>
  <si>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</si>
  <si>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</si>
  <si>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</si>
  <si>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</si>
  <si>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</si>
  <si>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</si>
  <si>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</si>
  <si>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</si>
  <si>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</si>
  <si>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</si>
  <si>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</si>
  <si>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</si>
  <si>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</si>
  <si>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</si>
  <si>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</si>
  <si>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</si>
  <si>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</si>
  <si>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</si>
  <si>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</si>
  <si>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</si>
  <si>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</si>
  <si>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</si>
  <si>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</si>
  <si>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</si>
  <si>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</si>
  <si>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</si>
  <si>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</si>
  <si>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</si>
  <si>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</si>
  <si>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</si>
  <si>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</si>
  <si>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</si>
  <si>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</si>
  <si>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</si>
  <si>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</si>
  <si>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</si>
  <si>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</si>
  <si>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</si>
  <si>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</si>
  <si>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</si>
  <si>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</si>
  <si>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</si>
  <si>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</si>
  <si>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</si>
  <si>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</si>
  <si>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</si>
  <si>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</si>
  <si>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</si>
  <si>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</si>
  <si>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</si>
  <si>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</si>
  <si>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</si>
  <si>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</si>
  <si>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</si>
  <si>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</si>
  <si>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</si>
  <si>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</si>
  <si>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</si>
  <si>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</si>
  <si>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</si>
  <si>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</si>
  <si>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</si>
  <si>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</si>
  <si>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</si>
  <si>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</si>
  <si>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</si>
  <si>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</si>
  <si>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</si>
  <si>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</si>
  <si>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</si>
  <si>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</si>
  <si>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</si>
  <si>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</si>
  <si>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</si>
  <si>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</si>
  <si>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</si>
  <si>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</si>
  <si>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</si>
  <si>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</si>
  <si>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</si>
  <si>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</si>
  <si>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</si>
  <si>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</si>
  <si>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</si>
  <si>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</si>
  <si>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</si>
  <si>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</si>
  <si>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</si>
  <si>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</si>
  <si>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</si>
  <si>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</si>
  <si>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</si>
  <si>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</si>
  <si>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</si>
  <si>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</si>
  <si>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</si>
  <si>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</si>
  <si>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</si>
  <si>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</si>
  <si>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</si>
  <si>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</si>
  <si>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</si>
  <si>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</si>
  <si>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</si>
  <si>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</si>
  <si>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</si>
  <si>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</si>
  <si>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</si>
  <si>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</si>
  <si>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</si>
  <si>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</si>
  <si>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</si>
  <si>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</si>
  <si>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</si>
  <si>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</si>
  <si>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</si>
  <si>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</si>
  <si>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</si>
  <si>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</si>
  <si>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</si>
  <si>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</si>
  <si>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</si>
  <si>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</si>
  <si>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</si>
  <si>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</si>
  <si>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</si>
  <si>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</si>
  <si>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</si>
  <si>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</si>
  <si>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</si>
  <si>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</si>
  <si>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</si>
  <si>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</si>
  <si>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</si>
  <si>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</si>
  <si>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</si>
  <si>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</si>
  <si>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</si>
  <si>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</si>
  <si>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</si>
  <si>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</si>
  <si>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</si>
  <si>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</si>
  <si>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</si>
  <si>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</si>
  <si>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</si>
  <si>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</si>
  <si>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</si>
  <si>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</si>
  <si>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</si>
  <si>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</si>
  <si>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</si>
  <si>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</si>
  <si>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</si>
  <si>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</si>
  <si>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</si>
  <si>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</si>
  <si>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</si>
  <si>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</si>
  <si>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</si>
  <si>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</si>
  <si>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</si>
  <si>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</si>
  <si>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</si>
  <si>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</si>
  <si>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</si>
  <si>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</si>
  <si>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</si>
  <si>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</si>
  <si>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</si>
  <si>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</si>
  <si>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</si>
  <si>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</si>
  <si>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</si>
  <si>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</si>
  <si>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</si>
  <si>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</si>
  <si>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</si>
  <si>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</si>
  <si>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</si>
  <si>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</si>
  <si>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</si>
  <si>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</si>
  <si>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</si>
  <si>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</si>
  <si>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</si>
  <si>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</si>
  <si>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</si>
  <si>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</si>
  <si>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</si>
  <si>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</si>
  <si>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</si>
  <si>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</si>
  <si>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</si>
  <si>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</si>
  <si>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</si>
  <si>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</si>
  <si>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</si>
  <si>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</si>
  <si>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</si>
  <si>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</si>
  <si>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</si>
  <si>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</si>
  <si>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</si>
  <si>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</si>
  <si>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</si>
  <si>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</si>
  <si>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</si>
  <si>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</si>
  <si>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</si>
  <si>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</si>
  <si>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</si>
  <si>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</si>
  <si>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</si>
  <si>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</si>
  <si>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</si>
  <si>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</si>
  <si>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</si>
  <si>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</si>
  <si>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</si>
  <si>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</si>
  <si>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</si>
  <si>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</si>
  <si>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</si>
  <si>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</si>
  <si>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</si>
  <si>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</si>
  <si>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</si>
  <si>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</si>
  <si>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</si>
  <si>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</si>
  <si>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</si>
  <si>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</si>
  <si>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</si>
  <si>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</si>
  <si>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</si>
  <si>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</si>
  <si>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</si>
  <si>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</si>
  <si>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</si>
  <si>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</si>
  <si>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</si>
  <si>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</si>
  <si>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</si>
  <si>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</si>
  <si>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</si>
  <si>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</si>
  <si>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</si>
  <si>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</si>
  <si>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</si>
  <si>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</si>
  <si>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</si>
  <si>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</si>
  <si>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</si>
  <si>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</si>
  <si>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</si>
  <si>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</si>
  <si>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</si>
  <si>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</si>
  <si>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</si>
  <si>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</si>
  <si>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</si>
  <si>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</si>
  <si>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</si>
  <si>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</si>
  <si>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</si>
  <si>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</si>
  <si>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</si>
  <si>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</si>
  <si>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</si>
  <si>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</si>
  <si>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</si>
  <si>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</si>
  <si>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</si>
  <si>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</si>
  <si>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</si>
  <si>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</si>
  <si>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</si>
  <si>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</si>
  <si>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</si>
  <si>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</si>
  <si>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</si>
  <si>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</si>
  <si>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</si>
  <si>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</si>
  <si>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</si>
  <si>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</si>
  <si>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</si>
  <si>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</si>
  <si>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</si>
  <si>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</si>
  <si>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</si>
  <si>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</si>
  <si>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</si>
  <si>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</si>
  <si>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</si>
  <si>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</si>
  <si>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</si>
  <si>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</si>
  <si>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</si>
  <si>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</si>
  <si>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</si>
  <si>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</si>
  <si>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</si>
  <si>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</si>
  <si>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</si>
  <si>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</si>
  <si>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</si>
  <si>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</si>
  <si>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</si>
  <si>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</si>
  <si>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</si>
  <si>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</si>
  <si>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</si>
  <si>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</si>
  <si>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</si>
  <si>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</si>
  <si>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</si>
  <si>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</si>
  <si>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</si>
  <si>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</si>
  <si>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</si>
  <si>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</si>
  <si>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</si>
  <si>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</si>
  <si>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</si>
  <si>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</si>
  <si>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</si>
  <si>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</si>
  <si>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</si>
  <si>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</si>
  <si>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</si>
  <si>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</si>
  <si>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</si>
  <si>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</si>
  <si>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</si>
  <si>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</si>
  <si>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</si>
  <si>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</si>
  <si>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</si>
  <si>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</si>
  <si>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</si>
  <si>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</si>
  <si>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</si>
  <si>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</si>
  <si>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</si>
  <si>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</si>
  <si>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</si>
  <si>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</si>
  <si>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</si>
  <si>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</si>
  <si>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</si>
  <si>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</si>
  <si>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</si>
  <si>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</si>
  <si>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</si>
  <si>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</si>
  <si>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</si>
  <si>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</si>
  <si>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</si>
  <si>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</si>
  <si>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</si>
  <si>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</si>
  <si>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</si>
  <si>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</si>
  <si>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</si>
  <si>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</si>
  <si>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</si>
  <si>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</si>
  <si>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</si>
  <si>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</si>
  <si>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</si>
  <si>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</si>
  <si>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</si>
  <si>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</si>
  <si>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</si>
  <si>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</si>
  <si>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</si>
  <si>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</si>
  <si>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</si>
  <si>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</si>
  <si>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</si>
  <si>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</si>
  <si>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</si>
  <si>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</si>
  <si>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</si>
  <si>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</si>
  <si>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</si>
  <si>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</si>
  <si>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</si>
  <si>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</si>
  <si>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</si>
  <si>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</si>
  <si>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</si>
  <si>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</si>
  <si>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</si>
  <si>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</si>
  <si>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</si>
  <si>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</si>
  <si>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</si>
  <si>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</si>
  <si>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</si>
  <si>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</si>
  <si>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</si>
  <si>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</si>
  <si>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</si>
  <si>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</si>
  <si>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</si>
  <si>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</si>
  <si>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</si>
  <si>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</si>
  <si>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</si>
  <si>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</si>
  <si>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</si>
  <si>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</si>
  <si>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</si>
  <si>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</si>
  <si>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</si>
  <si>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</si>
  <si>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</si>
  <si>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</si>
  <si>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</si>
  <si>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</si>
  <si>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</si>
  <si>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</si>
  <si>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</si>
  <si>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</si>
  <si>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</si>
  <si>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</si>
  <si>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</si>
  <si>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</si>
  <si>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</si>
  <si>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</si>
  <si>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</si>
  <si>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</si>
  <si>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</si>
  <si>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</si>
  <si>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</si>
  <si>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</si>
  <si>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</si>
  <si>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</si>
  <si>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</si>
  <si>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</si>
  <si>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</si>
  <si>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</si>
  <si>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</si>
  <si>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</si>
  <si>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</si>
  <si>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</si>
  <si>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</si>
  <si>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</si>
  <si>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</si>
  <si>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</si>
  <si>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</si>
  <si>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</si>
  <si>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</si>
  <si>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</si>
  <si>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</si>
  <si>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</si>
  <si>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</si>
  <si>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</si>
  <si>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</si>
  <si>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</si>
  <si>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</si>
  <si>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</si>
  <si>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</si>
  <si>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</si>
  <si>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</si>
  <si>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</si>
  <si>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</si>
  <si>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</si>
  <si>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</si>
  <si>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</si>
  <si>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</si>
  <si>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</si>
  <si>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</si>
  <si>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</si>
  <si>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</si>
  <si>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</si>
  <si>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</si>
  <si>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</si>
  <si>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</si>
  <si>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</si>
  <si>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</si>
  <si>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</si>
  <si>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</si>
  <si>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</si>
  <si>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</si>
  <si>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</si>
  <si>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</si>
  <si>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</si>
  <si>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</si>
  <si>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</si>
  <si>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</si>
  <si>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</si>
  <si>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</si>
  <si>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</si>
  <si>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</si>
  <si>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</si>
  <si>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</si>
  <si>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</si>
  <si>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</si>
  <si>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</si>
  <si>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</si>
  <si>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</si>
  <si>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</si>
  <si>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</si>
  <si>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</si>
  <si>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</si>
  <si>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</si>
  <si>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</si>
  <si>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</si>
  <si>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</si>
  <si>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</si>
  <si>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</si>
  <si>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</si>
  <si>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</si>
  <si>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</si>
  <si>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</si>
  <si>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</si>
  <si>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</si>
  <si>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</si>
  <si>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</si>
  <si>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</si>
  <si>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</si>
  <si>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</si>
  <si>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</si>
  <si>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</si>
  <si>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</si>
  <si>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</si>
  <si>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</si>
  <si>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</si>
  <si>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</si>
  <si>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</si>
  <si>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</si>
  <si>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</si>
  <si>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</si>
  <si>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</si>
  <si>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</si>
  <si>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</si>
  <si>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</si>
  <si>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</si>
  <si>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</si>
  <si>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</si>
  <si>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</si>
  <si>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</si>
  <si>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</si>
  <si>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</si>
  <si>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</si>
  <si>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</si>
  <si>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</si>
  <si>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</si>
  <si>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</si>
  <si>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</si>
  <si>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</si>
  <si>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</si>
  <si>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</si>
  <si>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</si>
  <si>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</si>
  <si>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</si>
  <si>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</si>
  <si>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</si>
  <si>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</si>
  <si>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</si>
  <si>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</si>
  <si>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</si>
  <si>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</si>
  <si>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</si>
  <si>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</si>
  <si>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</si>
  <si>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</si>
  <si>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</si>
  <si>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</si>
  <si>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</si>
  <si>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</si>
  <si>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</si>
  <si>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</si>
  <si>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</si>
  <si>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</si>
  <si>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</si>
  <si>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</si>
  <si>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</si>
  <si>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</si>
  <si>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</si>
  <si>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</si>
  <si>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</si>
  <si>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</si>
  <si>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</si>
  <si>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</si>
  <si>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</si>
  <si>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</si>
  <si>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</si>
  <si>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</si>
  <si>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</si>
  <si>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</si>
  <si>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</si>
  <si>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</si>
  <si>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</si>
  <si>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</si>
  <si>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</si>
  <si>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</si>
  <si>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</si>
  <si>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</si>
  <si>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</si>
  <si>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</si>
  <si>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</si>
  <si>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</si>
  <si>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</si>
  <si>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</si>
  <si>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</si>
  <si>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</si>
  <si>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</si>
  <si>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</si>
  <si>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</si>
  <si>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</si>
  <si>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</si>
  <si>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</si>
  <si>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</si>
  <si>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</si>
  <si>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</si>
  <si>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</si>
  <si>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</si>
  <si>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</si>
  <si>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</si>
  <si>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</si>
  <si>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</si>
  <si>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</si>
  <si>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</si>
  <si>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</si>
  <si>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</si>
  <si>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</si>
  <si>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</si>
  <si>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</si>
  <si>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</si>
  <si>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</si>
  <si>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</si>
  <si>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</si>
  <si>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</si>
  <si>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</si>
  <si>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</si>
  <si>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</si>
  <si>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</si>
  <si>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</si>
  <si>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</si>
  <si>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</si>
  <si>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</si>
  <si>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</si>
  <si>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</si>
  <si>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</si>
  <si>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</si>
  <si>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</si>
  <si>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</si>
  <si>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</si>
  <si>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</si>
  <si>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</si>
  <si>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</si>
  <si>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</si>
  <si>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</si>
  <si>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</si>
  <si>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</si>
  <si>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</si>
  <si>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</si>
  <si>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</si>
  <si>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</si>
  <si>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</si>
  <si>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</si>
  <si>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</si>
  <si>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</si>
  <si>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</si>
  <si>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</si>
  <si>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</si>
  <si>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</si>
  <si>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</si>
  <si>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</si>
  <si>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</si>
  <si>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</si>
  <si>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</si>
  <si>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</si>
  <si>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</si>
  <si>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</si>
  <si>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</si>
  <si>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</si>
  <si>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</si>
  <si>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</si>
  <si>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</si>
  <si>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</si>
  <si>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</si>
  <si>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</si>
  <si>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</si>
  <si>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</si>
  <si>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</si>
  <si>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</si>
  <si>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</si>
  <si>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</si>
  <si>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</si>
  <si>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</si>
  <si>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</si>
  <si>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</si>
  <si>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</si>
  <si>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</si>
  <si>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</si>
  <si>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</si>
  <si>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</si>
  <si>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</si>
  <si>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</si>
  <si>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</si>
  <si>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</si>
  <si>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</si>
  <si>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</si>
  <si>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</si>
  <si>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</si>
  <si>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</si>
  <si>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</si>
  <si>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</si>
  <si>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</si>
  <si>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</si>
  <si>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</si>
  <si>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</si>
  <si>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</si>
  <si>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</si>
  <si>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</si>
  <si>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</si>
  <si>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</si>
  <si>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</si>
  <si>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</si>
  <si>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</si>
  <si>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</si>
  <si>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</si>
  <si>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</si>
  <si>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</si>
  <si>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</si>
  <si>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</si>
  <si>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</si>
  <si>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</si>
  <si>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</si>
  <si>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</si>
  <si>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</si>
  <si>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</si>
  <si>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</si>
  <si>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</si>
  <si>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</si>
  <si>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</si>
  <si>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</si>
  <si>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</si>
  <si>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</si>
  <si>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</si>
  <si>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</si>
  <si>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</si>
  <si>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</si>
  <si>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</si>
  <si>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</si>
  <si>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</si>
  <si>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</si>
  <si>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</si>
  <si>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</si>
  <si>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</si>
  <si>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</si>
  <si>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</si>
  <si>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</si>
  <si>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</si>
  <si>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</si>
  <si>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</si>
  <si>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</si>
  <si>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</si>
  <si>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</si>
  <si>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</si>
  <si>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</si>
  <si>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</si>
  <si>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</si>
  <si>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</si>
  <si>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</si>
  <si>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</si>
  <si>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</si>
  <si>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</si>
  <si>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</si>
  <si>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</si>
  <si>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</si>
  <si>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</si>
  <si>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</si>
  <si>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</si>
  <si>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</si>
  <si>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</si>
  <si>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</si>
  <si>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</si>
  <si>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</si>
  <si>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</si>
  <si>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</si>
  <si>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</si>
  <si>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</si>
  <si>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</si>
  <si>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</si>
  <si>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</si>
  <si>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</si>
  <si>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</si>
  <si>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</si>
  <si>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</si>
  <si>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</si>
  <si>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</si>
  <si>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</si>
  <si>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</si>
  <si>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</si>
  <si>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</si>
  <si>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</si>
  <si>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</si>
  <si>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</si>
  <si>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</si>
  <si>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</si>
  <si>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</si>
  <si>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</si>
  <si>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</si>
  <si>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</si>
  <si>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</si>
  <si>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</si>
  <si>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</si>
  <si>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</si>
  <si>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</si>
  <si>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</si>
  <si>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</si>
  <si>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</si>
  <si>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</si>
  <si>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</si>
  <si>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</si>
  <si>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</si>
  <si>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</si>
  <si>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</si>
  <si>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</si>
  <si>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</si>
  <si>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</si>
  <si>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</si>
  <si>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</si>
  <si>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</si>
  <si>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</si>
  <si>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</si>
  <si>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</si>
  <si>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</si>
  <si>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</si>
  <si>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</si>
  <si>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</si>
  <si>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</si>
  <si>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</si>
  <si>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</si>
  <si>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</si>
  <si>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</si>
  <si>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</si>
  <si>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</si>
  <si>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</si>
  <si>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</si>
  <si>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</si>
  <si>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</si>
  <si>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</si>
  <si>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</si>
  <si>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</si>
  <si>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</si>
  <si>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</si>
  <si>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</si>
  <si>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</si>
  <si>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</si>
  <si>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</si>
  <si>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</si>
  <si>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</si>
  <si>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</si>
  <si>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</si>
  <si>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</si>
  <si>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</si>
  <si>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</si>
  <si>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</si>
  <si>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</si>
  <si>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</si>
  <si>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</si>
  <si>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</si>
  <si>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</si>
  <si>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</si>
  <si>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</si>
  <si>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</si>
  <si>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</si>
  <si>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</si>
  <si>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</si>
  <si>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</si>
  <si>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</si>
  <si>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</si>
  <si>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</si>
  <si>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</si>
  <si>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</si>
  <si>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</si>
  <si>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</si>
  <si>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</si>
  <si>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</si>
  <si>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</si>
  <si>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</si>
  <si>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</si>
  <si>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</si>
  <si>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</si>
  <si>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</si>
  <si>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</si>
  <si>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</si>
  <si>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</si>
  <si>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</si>
  <si>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</si>
  <si>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</si>
  <si>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</si>
  <si>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</si>
  <si>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</si>
  <si>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</si>
  <si>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</si>
  <si>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</si>
  <si>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</si>
  <si>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</si>
  <si>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</si>
  <si>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</si>
  <si>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</si>
  <si>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</si>
  <si>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</si>
  <si>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</si>
  <si>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</si>
  <si>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</si>
  <si>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</si>
  <si>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</si>
  <si>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</si>
  <si>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</si>
  <si>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</si>
  <si>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</si>
  <si>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</si>
  <si>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</si>
  <si>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</si>
  <si>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</si>
  <si>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</si>
  <si>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</si>
  <si>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</si>
  <si>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</si>
  <si>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</si>
  <si>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</si>
  <si>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</si>
  <si>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</si>
  <si>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</si>
  <si>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</si>
  <si>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</si>
  <si>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</si>
  <si>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</si>
  <si>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</si>
  <si>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</si>
  <si>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</si>
  <si>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</si>
  <si>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</si>
  <si>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</si>
  <si>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</si>
  <si>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</si>
  <si>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</si>
  <si>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</si>
  <si>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</si>
  <si>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</si>
  <si>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</si>
  <si>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</si>
  <si>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</si>
  <si>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</si>
  <si>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</si>
  <si>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</si>
  <si>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</si>
  <si>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</si>
  <si>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</si>
  <si>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</si>
  <si>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</si>
  <si>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</si>
  <si>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</si>
  <si>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</si>
  <si>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</si>
  <si>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</si>
  <si>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</si>
  <si>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</si>
  <si>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</si>
  <si>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</si>
  <si>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</si>
  <si>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</si>
  <si>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</si>
  <si>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</si>
  <si>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</si>
  <si>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</si>
  <si>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</si>
  <si>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</si>
  <si>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</si>
  <si>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</si>
  <si>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</si>
  <si>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</si>
  <si>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</si>
  <si>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</si>
  <si>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</si>
  <si>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</si>
  <si>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</si>
  <si>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</si>
  <si>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</si>
  <si>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</si>
  <si>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</si>
  <si>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</si>
  <si>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</si>
  <si>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</si>
  <si>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</si>
  <si>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</si>
  <si>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</si>
  <si>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</si>
  <si>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</si>
  <si>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</si>
  <si>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</si>
  <si>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</si>
  <si>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</si>
  <si>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</si>
  <si>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</si>
  <si>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</si>
  <si>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</si>
  <si>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</si>
  <si>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</si>
  <si>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</si>
  <si>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</si>
  <si>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</si>
  <si>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</si>
  <si>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</si>
  <si>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</si>
  <si>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</si>
  <si>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</si>
  <si>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</si>
  <si>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</si>
  <si>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</si>
  <si>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</si>
  <si>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</si>
  <si>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</si>
  <si>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</si>
  <si>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</si>
  <si>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</si>
  <si>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</si>
  <si>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</si>
  <si>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</si>
  <si>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</si>
  <si>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</si>
  <si>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</si>
  <si>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</si>
  <si>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</si>
  <si>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</si>
  <si>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</si>
  <si>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</si>
  <si>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</si>
  <si>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</si>
  <si>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</si>
  <si>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</si>
  <si>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</si>
  <si>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</si>
  <si>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</si>
  <si>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</si>
  <si>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</si>
  <si>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</si>
  <si>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</si>
  <si>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</si>
  <si>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</si>
  <si>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</si>
  <si>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</si>
  <si>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</si>
  <si>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</si>
  <si>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</si>
  <si>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</si>
  <si>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</si>
  <si>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</si>
  <si>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</si>
  <si>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</si>
  <si>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</si>
  <si>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</si>
  <si>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</si>
  <si>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</si>
  <si>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</si>
  <si>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</si>
  <si>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</si>
  <si>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</si>
  <si>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</si>
  <si>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</si>
  <si>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</si>
  <si>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</si>
  <si>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</si>
  <si>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</si>
  <si>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</si>
  <si>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</si>
  <si>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</si>
  <si>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</si>
  <si>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</si>
  <si>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</si>
  <si>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</si>
  <si>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</si>
  <si>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</si>
  <si>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</si>
  <si>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</si>
  <si>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</si>
  <si>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</si>
  <si>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</si>
  <si>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</si>
  <si>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</si>
  <si>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</si>
  <si>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</si>
  <si>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</si>
  <si>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</si>
  <si>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</si>
  <si>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</si>
  <si>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</si>
  <si>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</si>
  <si>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</si>
  <si>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</si>
  <si>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</si>
  <si>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</si>
  <si>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</si>
  <si>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</si>
  <si>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</si>
  <si>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</si>
  <si>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</si>
  <si>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</si>
  <si>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</si>
  <si>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</si>
  <si>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</si>
  <si>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</si>
  <si>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</si>
  <si>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</si>
  <si>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</si>
  <si>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</si>
  <si>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</si>
  <si>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</si>
  <si>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</si>
  <si>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</si>
  <si>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</si>
  <si>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</si>
  <si>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</si>
  <si>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</si>
  <si>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</si>
  <si>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</si>
  <si>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</si>
  <si>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</si>
  <si>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</si>
  <si>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</si>
  <si>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</si>
  <si>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</si>
  <si>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</si>
  <si>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</si>
  <si>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</si>
  <si>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</si>
  <si>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</si>
  <si>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</si>
  <si>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</si>
  <si>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</si>
  <si>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</si>
  <si>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</si>
  <si>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</si>
  <si>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</si>
  <si>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</si>
  <si>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</si>
  <si>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</si>
  <si>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</si>
  <si>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</si>
  <si>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</si>
  <si>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</si>
  <si>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</si>
  <si>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</si>
  <si>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</si>
  <si>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</si>
  <si>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</si>
  <si>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</si>
  <si>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</si>
  <si>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</si>
  <si>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</si>
  <si>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</si>
  <si>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</si>
  <si>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</si>
  <si>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</si>
  <si>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</si>
  <si>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</si>
  <si>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</si>
  <si>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</si>
  <si>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</si>
  <si>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</si>
  <si>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</si>
  <si>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</si>
  <si>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</si>
  <si>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</si>
  <si>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</si>
  <si>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</si>
  <si>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</si>
  <si>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</si>
  <si>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</si>
  <si>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</si>
  <si>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</si>
  <si>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</si>
  <si>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</si>
  <si>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</si>
  <si>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</si>
  <si>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</si>
  <si>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</si>
  <si>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</si>
  <si>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</si>
  <si>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</si>
  <si>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</si>
  <si>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</si>
  <si>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</si>
  <si>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</si>
  <si>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</si>
  <si>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</si>
  <si>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</si>
  <si>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</si>
  <si>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</si>
  <si>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</si>
  <si>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</si>
  <si>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</si>
  <si>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</si>
  <si>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</si>
  <si>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</si>
  <si>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</si>
  <si>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</si>
  <si>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</si>
  <si>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</si>
  <si>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</si>
  <si>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</si>
  <si>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</si>
  <si>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</si>
  <si>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</si>
  <si>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</si>
  <si>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</si>
  <si>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</si>
  <si>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</si>
  <si>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</si>
  <si>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</si>
  <si>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</si>
  <si>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</si>
  <si>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</si>
  <si>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</si>
  <si>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</si>
  <si>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</si>
  <si>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</si>
  <si>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</si>
  <si>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</si>
  <si>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</si>
  <si>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</si>
  <si>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</si>
  <si>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</si>
  <si>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</si>
  <si>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</si>
  <si>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</si>
  <si>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</si>
  <si>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</si>
  <si>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</si>
  <si>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</si>
  <si>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</si>
  <si>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</si>
  <si>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</si>
  <si>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</si>
  <si>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</si>
  <si>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</si>
  <si>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</si>
  <si>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</si>
  <si>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</si>
  <si>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</si>
  <si>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</si>
  <si>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</si>
  <si>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</si>
  <si>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</si>
  <si>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</si>
  <si>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</si>
  <si>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</si>
  <si>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</si>
  <si>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</si>
  <si>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</si>
  <si>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</si>
  <si>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</si>
  <si>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</si>
  <si>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</si>
  <si>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</si>
  <si>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</si>
  <si>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</si>
  <si>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</si>
  <si>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</si>
  <si>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</si>
  <si>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</si>
  <si>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</si>
  <si>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</si>
  <si>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</si>
  <si>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</si>
  <si>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</si>
  <si>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</si>
  <si>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</si>
  <si>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</si>
  <si>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</si>
  <si>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</si>
  <si>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</si>
  <si>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</si>
  <si>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</si>
  <si>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</si>
  <si>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</si>
  <si>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</si>
  <si>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</si>
  <si>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</si>
  <si>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</si>
  <si>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</si>
  <si>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</si>
  <si>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</si>
  <si>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</si>
  <si>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</si>
  <si>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</si>
  <si>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</si>
  <si>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</si>
  <si>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</si>
  <si>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</si>
  <si>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</si>
  <si>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</si>
  <si>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</si>
  <si>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</si>
  <si>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</si>
  <si>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</si>
  <si>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</si>
  <si>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</si>
  <si>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</si>
  <si>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</si>
  <si>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</si>
  <si>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</si>
  <si>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</si>
  <si>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</si>
  <si>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</si>
  <si>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</si>
  <si>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</si>
  <si>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</si>
  <si>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</si>
  <si>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</si>
  <si>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</si>
  <si>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</si>
  <si>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</si>
  <si>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</si>
  <si>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</si>
  <si>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</si>
  <si>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</si>
  <si>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</si>
  <si>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</si>
  <si>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</si>
  <si>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</si>
  <si>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</si>
  <si>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</si>
  <si>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</si>
  <si>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</si>
  <si>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</si>
  <si>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</si>
  <si>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</si>
  <si>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</si>
  <si>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</si>
  <si>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</si>
  <si>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</si>
  <si>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</si>
  <si>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</si>
  <si>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</si>
  <si>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</si>
  <si>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</si>
  <si>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</si>
  <si>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</si>
  <si>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</si>
  <si>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</si>
  <si>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</si>
  <si>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</si>
  <si>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</si>
  <si>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</si>
  <si>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</si>
  <si>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</si>
  <si>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</si>
  <si>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</si>
  <si>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</si>
  <si>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</si>
  <si>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</si>
  <si>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</si>
  <si>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</si>
  <si>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</si>
  <si>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</si>
  <si>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</si>
  <si>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</si>
  <si>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</si>
  <si>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</si>
  <si>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</si>
  <si>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</si>
  <si>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</si>
  <si>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</si>
  <si>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</si>
  <si>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</si>
  <si>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</si>
  <si>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</si>
  <si>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</si>
  <si>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</si>
  <si>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</si>
  <si>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</si>
  <si>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</si>
  <si>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</si>
  <si>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</si>
  <si>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</si>
  <si>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</si>
  <si>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</si>
  <si>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</si>
  <si>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</si>
  <si>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</si>
  <si>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</si>
  <si>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</si>
  <si>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</si>
  <si>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</si>
  <si>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</si>
  <si>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</si>
  <si>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</si>
  <si>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</si>
  <si>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</si>
  <si>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</si>
  <si>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</si>
  <si>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</si>
  <si>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</si>
  <si>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</si>
  <si>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</si>
  <si>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</si>
  <si>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</si>
  <si>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</si>
  <si>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</si>
  <si>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</si>
  <si>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</si>
  <si>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</si>
  <si>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</si>
  <si>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</si>
  <si>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</si>
  <si>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</si>
  <si>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</si>
  <si>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</si>
  <si>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</si>
  <si>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</si>
  <si>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</si>
  <si>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</si>
  <si>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</si>
  <si>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</si>
  <si>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</si>
  <si>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</si>
  <si>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</si>
  <si>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</si>
  <si>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</si>
  <si>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</si>
  <si>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</si>
  <si>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</si>
  <si>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</si>
  <si>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</si>
  <si>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</si>
  <si>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</si>
  <si>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</si>
  <si>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</si>
  <si>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</si>
  <si>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</si>
  <si>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</si>
  <si>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</si>
  <si>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</si>
  <si>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</si>
  <si>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</si>
  <si>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</si>
  <si>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</si>
  <si>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</si>
  <si>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</si>
  <si>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</si>
  <si>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</si>
  <si>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</si>
  <si>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</si>
  <si>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</si>
  <si>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</si>
  <si>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</si>
  <si>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</si>
  <si>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</si>
  <si>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</si>
  <si>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</si>
  <si>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</si>
  <si>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</si>
  <si>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</si>
  <si>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</si>
  <si>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</si>
  <si>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</si>
  <si>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</si>
  <si>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</si>
  <si>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</si>
  <si>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</si>
  <si>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</si>
  <si>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</si>
  <si>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</si>
  <si>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</si>
  <si>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</si>
  <si>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</si>
  <si>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</si>
  <si>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</si>
  <si>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</si>
  <si>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</si>
  <si>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</si>
  <si>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</si>
  <si>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</si>
  <si>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</si>
  <si>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</si>
  <si>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</si>
  <si>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</si>
  <si>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</si>
  <si>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</si>
  <si>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</si>
  <si>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</si>
  <si>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</si>
  <si>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</si>
  <si>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</si>
  <si>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</si>
  <si>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</si>
  <si>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</si>
  <si>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</si>
  <si>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</si>
  <si>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</si>
  <si>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</si>
  <si>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</si>
  <si>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</si>
  <si>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</si>
  <si>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</si>
  <si>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</si>
  <si>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</si>
  <si>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</si>
  <si>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</si>
  <si>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</si>
  <si>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</si>
  <si>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</si>
  <si>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</si>
  <si>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</si>
  <si>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</si>
  <si>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</si>
  <si>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</si>
  <si>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</si>
  <si>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</si>
  <si>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</si>
  <si>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</si>
  <si>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</si>
  <si>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</si>
  <si>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</si>
  <si>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</si>
  <si>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</si>
  <si>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</si>
  <si>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</si>
  <si>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</si>
  <si>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</si>
  <si>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</si>
  <si>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</si>
  <si>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</si>
  <si>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</si>
  <si>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</si>
  <si>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</si>
  <si>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</si>
  <si>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</si>
  <si>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</si>
  <si>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</si>
  <si>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</si>
  <si>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</si>
  <si>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</si>
  <si>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</si>
  <si>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</si>
  <si>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</si>
  <si>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</si>
  <si>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</si>
  <si>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</si>
  <si>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</si>
  <si>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</si>
  <si>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</si>
  <si>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</si>
  <si>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</si>
  <si>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</si>
  <si>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</si>
  <si>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</si>
  <si>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</si>
  <si>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</si>
  <si>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</si>
  <si>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</si>
  <si>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</si>
  <si>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</si>
  <si>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</si>
  <si>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</si>
  <si>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</si>
  <si>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</si>
  <si>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</si>
  <si>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</si>
  <si>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</si>
  <si>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</si>
  <si>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</si>
  <si>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</si>
  <si>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</si>
  <si>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</si>
  <si>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</si>
  <si>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</si>
  <si>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</si>
  <si>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</si>
  <si>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</si>
  <si>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</si>
  <si>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</si>
  <si>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</si>
  <si>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</si>
  <si>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</si>
  <si>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</si>
  <si>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</si>
  <si>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</si>
  <si>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</si>
  <si>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</si>
  <si>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</si>
  <si>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</si>
  <si>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</si>
  <si>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</si>
  <si>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</si>
  <si>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</si>
  <si>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</si>
  <si>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</si>
  <si>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</si>
  <si>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</si>
  <si>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</si>
  <si>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</si>
  <si>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</si>
  <si>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</si>
  <si>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</si>
  <si>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</si>
  <si>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</si>
  <si>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</si>
  <si>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</si>
  <si>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</si>
  <si>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</si>
  <si>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</si>
  <si>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</si>
  <si>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</si>
  <si>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</si>
  <si>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</si>
  <si>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</si>
  <si>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</si>
  <si>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</si>
  <si>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</si>
  <si>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</si>
  <si>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</si>
  <si>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</si>
  <si>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</si>
  <si>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</si>
  <si>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</si>
  <si>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</si>
  <si>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</si>
  <si>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</si>
  <si>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</si>
  <si>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</si>
  <si>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</si>
  <si>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</si>
  <si>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</si>
  <si>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</si>
  <si>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</si>
  <si>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</si>
  <si>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</si>
  <si>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</si>
  <si>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</si>
  <si>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</si>
  <si>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</si>
  <si>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</si>
  <si>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</si>
  <si>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</si>
  <si>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</si>
  <si>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</si>
  <si>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</si>
  <si>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</si>
  <si>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</si>
  <si>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</si>
  <si>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</si>
  <si>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</si>
  <si>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</si>
  <si>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</si>
  <si>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</si>
  <si>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</si>
  <si>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</si>
  <si>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</si>
  <si>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</si>
  <si>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</si>
  <si>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</si>
  <si>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</si>
  <si>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</si>
  <si>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</si>
  <si>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</si>
  <si>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</si>
  <si>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</si>
  <si>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</si>
  <si>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</si>
  <si>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</si>
  <si>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</si>
  <si>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</si>
  <si>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</si>
  <si>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</si>
  <si>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</si>
  <si>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</si>
  <si>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</si>
  <si>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</si>
  <si>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</si>
  <si>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</si>
  <si>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</si>
  <si>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</si>
  <si>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</si>
  <si>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</si>
  <si>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</si>
  <si>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</si>
  <si>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</si>
  <si>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</si>
  <si>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</si>
  <si>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</si>
  <si>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</si>
  <si>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</si>
  <si>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</si>
  <si>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</si>
  <si>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</si>
  <si>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</si>
  <si>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</si>
  <si>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</si>
  <si>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</si>
  <si>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</si>
  <si>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</si>
  <si>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</si>
  <si>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</si>
  <si>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</si>
  <si>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</si>
  <si>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</si>
  <si>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</si>
  <si>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</si>
  <si>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</si>
  <si>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</si>
  <si>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</si>
  <si>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</si>
  <si>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</si>
  <si>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</si>
  <si>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</si>
  <si>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</si>
  <si>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</si>
  <si>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</si>
  <si>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</si>
  <si>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</si>
  <si>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</si>
  <si>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</si>
  <si>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</si>
  <si>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</si>
  <si>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</si>
  <si>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</si>
  <si>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</si>
  <si>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</si>
  <si>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</si>
  <si>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</si>
  <si>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</si>
  <si>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</si>
  <si>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</si>
  <si>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</si>
  <si>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</si>
  <si>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</si>
  <si>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</si>
  <si>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</si>
  <si>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</si>
  <si>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</si>
  <si>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</si>
  <si>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</si>
  <si>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</si>
  <si>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</si>
  <si>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</si>
  <si>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</si>
  <si>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</si>
  <si>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</si>
  <si>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</si>
  <si>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</si>
  <si>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</si>
  <si>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</si>
  <si>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</si>
  <si>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</si>
  <si>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</si>
  <si>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</si>
  <si>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</si>
  <si>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</si>
  <si>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</si>
  <si>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</si>
  <si>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</si>
  <si>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</si>
  <si>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</si>
  <si>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</si>
  <si>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</si>
  <si>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</si>
  <si>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</si>
  <si>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</si>
  <si>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</si>
  <si>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</si>
  <si>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</si>
  <si>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</si>
  <si>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</si>
  <si>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</si>
  <si>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</si>
  <si>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</si>
  <si>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</si>
  <si>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</si>
  <si>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</si>
  <si>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</si>
  <si>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</si>
  <si>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</si>
  <si>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</si>
  <si>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</si>
  <si>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</si>
  <si>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</si>
  <si>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</si>
  <si>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</si>
  <si>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</si>
  <si>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</si>
  <si>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</si>
  <si>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</si>
  <si>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</si>
  <si>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</si>
  <si>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</si>
  <si>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</si>
  <si>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</si>
  <si>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</si>
  <si>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</si>
  <si>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</si>
  <si>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</si>
  <si>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</si>
  <si>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</si>
  <si>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</si>
  <si>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</si>
  <si>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</si>
  <si>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</si>
  <si>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</si>
  <si>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</si>
  <si>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</si>
  <si>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</si>
  <si>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</si>
  <si>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</si>
  <si>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</si>
  <si>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</si>
  <si>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</si>
  <si>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</si>
  <si>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</si>
  <si>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</si>
  <si>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</si>
  <si>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</si>
  <si>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</si>
  <si>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</si>
  <si>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</si>
  <si>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</si>
  <si>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</si>
  <si>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</si>
  <si>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</si>
  <si>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</si>
  <si>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</si>
  <si>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</si>
  <si>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</si>
  <si>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</si>
  <si>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</si>
  <si>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</si>
  <si>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</si>
  <si>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</si>
  <si>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</si>
  <si>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</si>
  <si>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</si>
  <si>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</si>
  <si>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</si>
  <si>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</si>
  <si>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</si>
  <si>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</si>
  <si>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</si>
  <si>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</si>
  <si>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</si>
  <si>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</si>
  <si>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</si>
  <si>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</si>
  <si>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</si>
  <si>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</si>
  <si>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</si>
  <si>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</si>
  <si>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</si>
  <si>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</si>
  <si>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</si>
  <si>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</si>
  <si>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</si>
  <si>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</si>
  <si>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</si>
  <si>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</si>
  <si>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</si>
  <si>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</si>
  <si>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</si>
  <si>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</si>
  <si>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</si>
  <si>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</si>
  <si>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</si>
  <si>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</si>
  <si>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</si>
  <si>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</si>
  <si>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</si>
  <si>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</si>
  <si>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</si>
  <si>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</si>
  <si>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</si>
  <si>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</si>
  <si>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</si>
  <si>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</si>
  <si>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</si>
  <si>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</si>
  <si>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</si>
  <si>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</si>
  <si>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</si>
  <si>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</si>
  <si>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</si>
  <si>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</si>
  <si>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</si>
  <si>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</si>
  <si>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</si>
  <si>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</si>
  <si>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</si>
  <si>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</si>
  <si>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</si>
  <si>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</si>
  <si>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</si>
  <si>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</si>
  <si>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</si>
  <si>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</si>
  <si>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</si>
  <si>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</si>
  <si>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</si>
  <si>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</si>
  <si>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</si>
  <si>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</si>
  <si>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</si>
  <si>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</si>
  <si>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</si>
  <si>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</si>
  <si>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</si>
  <si>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</si>
  <si>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</si>
  <si>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</si>
  <si>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</si>
  <si>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</si>
  <si>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</si>
  <si>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</si>
  <si>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</si>
  <si>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</si>
  <si>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</si>
  <si>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</si>
  <si>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</si>
  <si>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</si>
  <si>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</si>
  <si>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</si>
  <si>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</si>
  <si>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</si>
  <si>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</si>
  <si>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</si>
  <si>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</si>
  <si>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</si>
  <si>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</si>
  <si>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</si>
  <si>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</si>
  <si>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</si>
  <si>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</si>
  <si>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</si>
  <si>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</si>
  <si>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</si>
  <si>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</si>
  <si>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</si>
  <si>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</si>
  <si>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</si>
  <si>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</si>
  <si>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</si>
  <si>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</si>
  <si>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</si>
  <si>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</si>
  <si>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</si>
  <si>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</si>
  <si>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</si>
  <si>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</si>
  <si>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</si>
  <si>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</si>
  <si>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</si>
  <si>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</si>
  <si>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</si>
  <si>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</si>
  <si>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</si>
  <si>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</si>
  <si>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</si>
  <si>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</si>
  <si>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</si>
  <si>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</si>
  <si>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</si>
  <si>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</si>
  <si>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</si>
  <si>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</si>
  <si>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</si>
  <si>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</si>
  <si>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</si>
  <si>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</si>
  <si>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</si>
  <si>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</si>
  <si>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</si>
  <si>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</si>
  <si>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</si>
  <si>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</si>
  <si>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</si>
  <si>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</si>
  <si>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</si>
  <si>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</si>
  <si>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</si>
  <si>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</si>
  <si>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</si>
  <si>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</si>
  <si>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</si>
  <si>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</si>
  <si>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</si>
  <si>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</si>
  <si>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</si>
  <si>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</si>
  <si>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</si>
  <si>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</si>
  <si>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</si>
  <si>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</si>
  <si>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</si>
  <si>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</si>
  <si>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</si>
  <si>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</si>
  <si>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</si>
  <si>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</si>
  <si>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</si>
  <si>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</si>
  <si>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</si>
  <si>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</si>
  <si>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</si>
  <si>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</si>
  <si>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</si>
  <si>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</si>
  <si>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</si>
  <si>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</si>
  <si>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</si>
  <si>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</si>
  <si>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</si>
  <si>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</si>
  <si>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</si>
  <si>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</si>
  <si>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</si>
  <si>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</si>
  <si>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</si>
  <si>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</si>
  <si>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</si>
  <si>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</si>
  <si>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</si>
  <si>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</si>
  <si>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</si>
  <si>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</si>
  <si>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</si>
  <si>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</si>
  <si>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</si>
  <si>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</si>
  <si>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</si>
  <si>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</si>
  <si>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</si>
  <si>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</si>
  <si>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</si>
  <si>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</si>
  <si>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</si>
  <si>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</si>
  <si>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</si>
  <si>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</si>
  <si>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</si>
  <si>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</si>
  <si>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</si>
  <si>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</si>
  <si>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</si>
  <si>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</si>
  <si>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</si>
  <si>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</si>
  <si>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</si>
  <si>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</si>
  <si>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</si>
  <si>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</si>
  <si>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</si>
  <si>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</si>
  <si>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</si>
  <si>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</si>
  <si>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</si>
  <si>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</si>
  <si>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</si>
  <si>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</si>
  <si>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</si>
  <si>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</si>
  <si>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</si>
  <si>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</si>
  <si>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</si>
  <si>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</si>
  <si>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</si>
  <si>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</si>
  <si>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</si>
  <si>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</si>
  <si>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</si>
  <si>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</si>
  <si>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</si>
  <si>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</si>
  <si>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</si>
  <si>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</si>
  <si>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</si>
  <si>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</si>
  <si>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</si>
  <si>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</si>
  <si>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</si>
  <si>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</si>
  <si>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</si>
  <si>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</si>
  <si>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</si>
  <si>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</si>
  <si>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</si>
  <si>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</si>
  <si>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</si>
  <si>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</si>
  <si>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</si>
  <si>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</si>
  <si>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</si>
  <si>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</si>
  <si>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</si>
  <si>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</si>
  <si>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</si>
  <si>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</si>
  <si>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</si>
  <si>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</si>
  <si>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</si>
  <si>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</si>
  <si>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</si>
  <si>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</si>
  <si>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</si>
  <si>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</si>
  <si>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</si>
  <si>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</si>
  <si>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</si>
  <si>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</si>
  <si>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</si>
  <si>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</si>
  <si>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</si>
  <si>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</si>
  <si>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</si>
  <si>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</si>
  <si>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</si>
  <si>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</si>
  <si>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</si>
  <si>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</si>
  <si>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</si>
  <si>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</si>
  <si>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</si>
  <si>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</si>
  <si>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</si>
  <si>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</si>
  <si>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</si>
  <si>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</si>
  <si>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</si>
  <si>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</si>
  <si>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</si>
  <si>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</si>
  <si>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</si>
  <si>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</si>
  <si>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</si>
  <si>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</si>
  <si>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</si>
  <si>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</si>
  <si>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</si>
  <si>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</si>
  <si>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</si>
  <si>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</si>
  <si>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</si>
  <si>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</si>
  <si>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</si>
  <si>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</si>
  <si>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</si>
  <si>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</si>
  <si>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</si>
  <si>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</si>
  <si>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</si>
  <si>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</si>
  <si>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</si>
  <si>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</si>
  <si>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</si>
  <si>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</si>
  <si>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</si>
  <si>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</si>
  <si>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</si>
  <si>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</si>
  <si>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</si>
  <si>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</si>
  <si>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</si>
  <si>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</si>
  <si>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</si>
  <si>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</si>
  <si>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</si>
  <si>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</si>
  <si>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</si>
  <si>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</si>
  <si>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</si>
  <si>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</si>
  <si>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</si>
  <si>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</si>
  <si>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</si>
  <si>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</si>
  <si>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</si>
  <si>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</si>
  <si>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</si>
  <si>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</si>
  <si>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</si>
  <si>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</si>
  <si>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</si>
  <si>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</si>
  <si>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</si>
  <si>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</si>
  <si>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</si>
  <si>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</si>
  <si>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</si>
  <si>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</si>
  <si>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</si>
  <si>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</si>
  <si>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</si>
  <si>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</si>
  <si>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</si>
  <si>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</si>
  <si>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</si>
  <si>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</si>
  <si>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</si>
  <si>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</si>
  <si>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</si>
  <si>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</si>
  <si>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</si>
  <si>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</si>
  <si>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</si>
  <si>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</si>
  <si>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</si>
  <si>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</si>
  <si>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</si>
  <si>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</si>
  <si>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</si>
  <si>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</si>
  <si>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</si>
  <si>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</si>
  <si>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</si>
  <si>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</si>
  <si>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</si>
  <si>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</si>
  <si>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</si>
  <si>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</si>
  <si>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</si>
  <si>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</si>
  <si>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</si>
  <si>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</si>
  <si>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</si>
  <si>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</si>
  <si>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</si>
  <si>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</si>
  <si>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</si>
  <si>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</si>
  <si>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</si>
  <si>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</si>
  <si>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</si>
  <si>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</si>
  <si>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</si>
  <si>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</si>
  <si>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</si>
  <si>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</si>
  <si>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</si>
  <si>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</si>
  <si>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</si>
  <si>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</si>
  <si>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</si>
  <si>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</si>
  <si>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</si>
  <si>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</si>
  <si>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</si>
  <si>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</si>
  <si>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</si>
  <si>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</si>
  <si>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</si>
  <si>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</si>
  <si>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</si>
  <si>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</si>
  <si>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</si>
  <si>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</si>
  <si>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</si>
  <si>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</si>
  <si>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</si>
  <si>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</si>
  <si>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</si>
  <si>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</si>
  <si>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</si>
  <si>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</si>
  <si>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</si>
  <si>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</si>
  <si>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</si>
  <si>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</si>
  <si>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</si>
  <si>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</si>
  <si>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</si>
  <si>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</si>
  <si>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</si>
  <si>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</si>
  <si>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</si>
  <si>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</si>
  <si>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</si>
  <si>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</si>
  <si>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</si>
  <si>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</si>
  <si>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</si>
  <si>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</si>
  <si>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</si>
  <si>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</si>
  <si>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</si>
  <si>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</si>
  <si>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</si>
  <si>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</si>
  <si>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</si>
  <si>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</si>
  <si>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</si>
  <si>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</si>
  <si>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</si>
  <si>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</si>
  <si>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</si>
  <si>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</si>
  <si>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</si>
  <si>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</si>
  <si>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</si>
  <si>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</si>
  <si>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</si>
  <si>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</si>
  <si>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</si>
  <si>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</si>
  <si>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</si>
  <si>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</si>
  <si>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</si>
  <si>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</si>
  <si>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</si>
  <si>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</si>
  <si>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</si>
  <si>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</si>
  <si>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</si>
  <si>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</si>
  <si>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</si>
  <si>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</si>
  <si>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</si>
  <si>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</si>
  <si>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</si>
  <si>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</si>
  <si>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</si>
  <si>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</si>
  <si>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</si>
  <si>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</si>
  <si>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</si>
  <si>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</si>
  <si>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</si>
  <si>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</si>
  <si>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</si>
  <si>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</si>
  <si>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</si>
  <si>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</si>
  <si>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</si>
  <si>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</si>
  <si>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</si>
  <si>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</si>
  <si>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</si>
  <si>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</si>
  <si>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</si>
  <si>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</si>
  <si>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</si>
  <si>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</si>
  <si>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</si>
  <si>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</si>
  <si>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</si>
  <si>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</si>
  <si>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</si>
  <si>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</si>
  <si>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</si>
  <si>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</si>
  <si>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</si>
  <si>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</si>
  <si>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</si>
  <si>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</si>
  <si>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</si>
  <si>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</si>
  <si>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</si>
  <si>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</si>
  <si>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</si>
  <si>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</si>
  <si>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</si>
  <si>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</si>
  <si>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</si>
  <si>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</si>
  <si>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</si>
  <si>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</si>
  <si>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</si>
  <si>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</si>
  <si>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</si>
  <si>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</si>
  <si>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</si>
  <si>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</si>
  <si>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</si>
  <si>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</si>
  <si>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</si>
  <si>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</si>
  <si>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</si>
  <si>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</si>
  <si>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</si>
  <si>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</si>
  <si>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</si>
  <si>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</si>
  <si>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</si>
  <si>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</si>
  <si>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</si>
  <si>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</si>
  <si>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</si>
  <si>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</si>
  <si>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</si>
  <si>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</si>
  <si>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</si>
  <si>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</si>
  <si>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</si>
  <si>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</si>
  <si>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</si>
  <si>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</si>
  <si>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</si>
  <si>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</si>
  <si>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</si>
  <si>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</si>
  <si>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</si>
  <si>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</si>
  <si>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</si>
  <si>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</si>
  <si>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</si>
  <si>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</si>
  <si>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</si>
  <si>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</si>
  <si>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</si>
  <si>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</si>
  <si>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</si>
  <si>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</si>
  <si>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</si>
  <si>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</si>
  <si>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</si>
  <si>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</si>
  <si>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</si>
  <si>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</si>
  <si>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</si>
  <si>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</si>
  <si>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</si>
  <si>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</si>
  <si>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</si>
  <si>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</si>
  <si>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</si>
  <si>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</si>
  <si>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</si>
  <si>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</si>
  <si>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</si>
  <si>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</si>
  <si>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</si>
  <si>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</si>
  <si>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</si>
  <si>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</si>
  <si>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</si>
  <si>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</si>
  <si>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</si>
  <si>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</si>
  <si>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</si>
  <si>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</si>
  <si>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</si>
  <si>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</si>
  <si>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</si>
  <si>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</si>
  <si>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</si>
  <si>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</si>
  <si>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</si>
  <si>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</si>
  <si>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</si>
  <si>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</si>
  <si>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</si>
  <si>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</si>
  <si>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</si>
  <si>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</si>
  <si>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</si>
  <si>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</si>
  <si>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</si>
  <si>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</si>
  <si>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</si>
  <si>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</si>
  <si>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</si>
  <si>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</si>
  <si>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</si>
  <si>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</si>
  <si>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</si>
  <si>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</si>
  <si>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</si>
  <si>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</si>
  <si>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</si>
  <si>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</si>
  <si>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</si>
  <si>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</si>
  <si>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</si>
  <si>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</si>
  <si>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</si>
  <si>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</si>
  <si>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</si>
  <si>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</si>
  <si>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</si>
  <si>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</si>
  <si>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</si>
  <si>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</si>
  <si>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</si>
  <si>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</si>
  <si>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</si>
  <si>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</si>
  <si>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</si>
  <si>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</si>
  <si>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</si>
  <si>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</si>
  <si>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</si>
  <si>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</si>
  <si>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</si>
  <si>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</si>
  <si>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</si>
  <si>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</si>
  <si>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</si>
  <si>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</si>
  <si>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</si>
  <si>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</si>
  <si>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</si>
  <si>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</si>
  <si>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</si>
  <si>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</si>
  <si>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</si>
  <si>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</si>
  <si>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</si>
  <si>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</si>
  <si>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</si>
  <si>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</si>
  <si>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</si>
  <si>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</si>
  <si>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</si>
  <si>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</si>
  <si>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</si>
  <si>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</si>
  <si>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</si>
  <si>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</si>
  <si>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</si>
  <si>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</si>
  <si>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</si>
  <si>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</si>
  <si>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</si>
  <si>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</si>
  <si>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</si>
  <si>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</si>
  <si>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</si>
  <si>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</si>
  <si>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</si>
  <si>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</si>
  <si>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</si>
  <si>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</si>
  <si>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</si>
  <si>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</si>
  <si>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</si>
  <si>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</si>
  <si>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</si>
  <si>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</si>
  <si>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</si>
  <si>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</si>
  <si>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</si>
  <si>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</si>
  <si>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</si>
  <si>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</si>
  <si>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</si>
  <si>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</si>
  <si>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</si>
  <si>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</si>
  <si>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</si>
  <si>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</si>
  <si>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</si>
  <si>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</si>
  <si>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</si>
  <si>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</si>
  <si>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</si>
  <si>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</si>
  <si>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</si>
  <si>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</si>
  <si>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</si>
  <si>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</si>
  <si>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</si>
  <si>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</si>
  <si>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</si>
  <si>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</si>
  <si>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</si>
  <si>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</si>
  <si>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</si>
  <si>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</si>
  <si>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</si>
  <si>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</si>
  <si>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</si>
  <si>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</si>
  <si>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</si>
  <si>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</si>
  <si>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</si>
  <si>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</si>
  <si>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</si>
  <si>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</si>
  <si>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</si>
  <si>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</si>
  <si>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</si>
  <si>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</si>
  <si>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</si>
  <si>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</si>
  <si>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</si>
  <si>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</si>
  <si>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</si>
  <si>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</si>
  <si>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</si>
  <si>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</si>
  <si>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</si>
  <si>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</si>
  <si>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</si>
  <si>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</si>
  <si>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</si>
  <si>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</si>
  <si>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</si>
  <si>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</si>
  <si>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</si>
  <si>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</si>
  <si>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</si>
  <si>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</si>
  <si>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</si>
  <si>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</si>
  <si>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</si>
  <si>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</si>
  <si>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</si>
  <si>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</si>
  <si>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</si>
  <si>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</si>
  <si>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</si>
  <si>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</si>
  <si>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</si>
  <si>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</si>
  <si>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</si>
  <si>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</si>
  <si>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</si>
  <si>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</si>
  <si>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</si>
  <si>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</si>
  <si>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</si>
  <si>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</si>
  <si>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</si>
  <si>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</si>
  <si>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</si>
  <si>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</si>
  <si>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</si>
  <si>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</si>
  <si>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</si>
  <si>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</si>
  <si>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</si>
  <si>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</si>
  <si>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</si>
  <si>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</si>
  <si>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</si>
  <si>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</si>
  <si>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</si>
  <si>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</si>
  <si>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</si>
  <si>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</si>
  <si>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</si>
  <si>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</si>
  <si>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</si>
  <si>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</si>
  <si>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</si>
  <si>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</si>
  <si>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</si>
  <si>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</si>
  <si>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</si>
  <si>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</si>
  <si>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</si>
  <si>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</si>
  <si>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</si>
  <si>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</si>
  <si>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</si>
  <si>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</si>
  <si>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</si>
  <si>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</si>
  <si>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</si>
  <si>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</si>
  <si>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</si>
  <si>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</si>
  <si>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</si>
  <si>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</si>
  <si>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</si>
  <si>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</si>
  <si>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</si>
  <si>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</si>
  <si>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</si>
  <si>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</si>
  <si>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</si>
  <si>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</si>
  <si>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</si>
  <si>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</si>
  <si>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</si>
  <si>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</si>
  <si>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</si>
  <si>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</si>
  <si>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</si>
  <si>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</si>
  <si>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</si>
  <si>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</si>
  <si>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</si>
  <si>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</si>
  <si>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</si>
  <si>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</si>
  <si>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</si>
  <si>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</si>
  <si>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</si>
  <si>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</si>
  <si>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</si>
  <si>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</si>
  <si>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</si>
  <si>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</si>
  <si>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</si>
  <si>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</si>
  <si>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</si>
  <si>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</si>
  <si>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</si>
  <si>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</si>
  <si>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</si>
  <si>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</si>
  <si>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</si>
  <si>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</si>
  <si>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</si>
  <si>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</si>
  <si>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</si>
  <si>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</si>
  <si>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</si>
  <si>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</si>
  <si>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</si>
  <si>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</si>
  <si>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</si>
  <si>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</si>
  <si>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</si>
  <si>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</si>
  <si>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</si>
  <si>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</si>
  <si>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</si>
  <si>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</si>
  <si>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</si>
  <si>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</si>
  <si>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</si>
  <si>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</si>
  <si>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</si>
  <si>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</si>
  <si>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</si>
  <si>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</si>
  <si>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</si>
  <si>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</si>
  <si>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</si>
  <si>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</si>
  <si>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</si>
  <si>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</si>
  <si>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</si>
  <si>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</si>
  <si>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</si>
  <si>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</si>
  <si>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</si>
  <si>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</si>
  <si>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</si>
  <si>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</si>
  <si>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</si>
  <si>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</si>
  <si>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</si>
  <si>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</si>
  <si>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</si>
  <si>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</si>
  <si>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</si>
  <si>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</si>
  <si>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</si>
  <si>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</si>
  <si>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</si>
  <si>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</si>
  <si>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</si>
  <si>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</si>
  <si>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</si>
  <si>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</si>
  <si>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</si>
  <si>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</si>
  <si>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</si>
  <si>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</si>
  <si>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</si>
  <si>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</si>
  <si>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</si>
  <si>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</si>
  <si>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</si>
  <si>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</si>
  <si>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</si>
  <si>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</si>
  <si>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</si>
  <si>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</si>
  <si>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</si>
  <si>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</si>
  <si>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</si>
  <si>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</si>
  <si>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</si>
  <si>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</si>
  <si>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</si>
  <si>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</si>
  <si>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</si>
  <si>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</si>
  <si>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</si>
  <si>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</si>
  <si>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</si>
  <si>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</si>
  <si>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</si>
  <si>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</si>
  <si>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</si>
  <si>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</si>
  <si>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</si>
  <si>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</si>
  <si>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</si>
  <si>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</si>
  <si>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</si>
  <si>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</si>
  <si>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</si>
  <si>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</si>
  <si>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</si>
  <si>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</si>
  <si>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</si>
  <si>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</si>
  <si>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</si>
  <si>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</si>
  <si>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</si>
  <si>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</si>
  <si>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</si>
  <si>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</si>
  <si>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</si>
  <si>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</si>
  <si>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</si>
  <si>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</si>
  <si>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</si>
  <si>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</si>
  <si>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</si>
  <si>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</si>
  <si>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</si>
  <si>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</si>
  <si>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</si>
  <si>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</si>
  <si>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</si>
  <si>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</si>
  <si>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</si>
  <si>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</si>
  <si>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</si>
  <si>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</si>
  <si>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</si>
  <si>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</si>
  <si>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</si>
  <si>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</si>
  <si>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</si>
  <si>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</si>
  <si>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</si>
  <si>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</si>
  <si>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</si>
  <si>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</si>
  <si>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</si>
  <si>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</si>
  <si>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</si>
  <si>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</si>
  <si>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</si>
  <si>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</si>
  <si>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</si>
  <si>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</si>
  <si>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</si>
  <si>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</si>
  <si>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</si>
  <si>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</si>
  <si>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</si>
  <si>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</si>
  <si>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</si>
  <si>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</si>
  <si>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</si>
  <si>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</si>
  <si>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</si>
  <si>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</si>
  <si>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</si>
  <si>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</si>
  <si>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</si>
  <si>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</si>
  <si>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</si>
  <si>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</si>
  <si>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</si>
  <si>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</si>
  <si>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</si>
  <si>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</si>
  <si>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</si>
  <si>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</si>
  <si>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</si>
  <si>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</si>
  <si>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</si>
  <si>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</si>
  <si>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</si>
  <si>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</si>
  <si>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</si>
  <si>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</si>
  <si>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</si>
  <si>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</si>
  <si>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</si>
  <si>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</si>
  <si>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</si>
  <si>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</si>
  <si>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</si>
  <si>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</si>
  <si>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</si>
  <si>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</si>
  <si>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</si>
  <si>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</si>
  <si>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</si>
  <si>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</si>
  <si>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</si>
  <si>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</si>
  <si>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</si>
  <si>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</si>
  <si>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</si>
  <si>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</si>
  <si>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</si>
  <si>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</si>
  <si>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</si>
  <si>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</si>
  <si>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</si>
  <si>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</si>
  <si>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</si>
  <si>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</si>
  <si>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</si>
  <si>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</si>
  <si>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</si>
  <si>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</si>
  <si>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</si>
  <si>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</si>
  <si>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</si>
  <si>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</si>
  <si>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</si>
  <si>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</si>
  <si>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</si>
  <si>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</si>
  <si>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</si>
  <si>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</si>
  <si>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</si>
  <si>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</si>
  <si>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</si>
  <si>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</si>
  <si>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</si>
  <si>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</si>
  <si>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</si>
  <si>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</si>
  <si>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</si>
  <si>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</si>
  <si>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</si>
  <si>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</si>
  <si>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</si>
  <si>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</si>
  <si>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</si>
  <si>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</si>
  <si>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</si>
  <si>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</si>
  <si>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</si>
  <si>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</si>
  <si>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</si>
  <si>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</si>
  <si>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</si>
  <si>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</si>
  <si>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</si>
  <si>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</si>
  <si>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</si>
  <si>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</si>
  <si>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</si>
  <si>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</si>
  <si>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</si>
  <si>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</si>
  <si>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</si>
  <si>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</si>
  <si>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</si>
  <si>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</si>
  <si>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</si>
  <si>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</si>
  <si>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</si>
  <si>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</si>
  <si>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</si>
  <si>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</si>
  <si>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</si>
  <si>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</si>
  <si>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</si>
  <si>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</si>
  <si>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</si>
  <si>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</si>
  <si>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</si>
  <si>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</si>
  <si>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</si>
  <si>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</si>
  <si>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</si>
  <si>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</si>
  <si>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</si>
  <si>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</si>
  <si>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</si>
  <si>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</si>
  <si>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</si>
  <si>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</si>
  <si>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</si>
  <si>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</si>
  <si>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</si>
  <si>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</si>
  <si>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</si>
  <si>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</si>
  <si>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</si>
  <si>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</si>
  <si>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</si>
  <si>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</si>
  <si>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</si>
  <si>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</si>
  <si>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</si>
  <si>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</si>
  <si>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</si>
  <si>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</si>
  <si>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</si>
  <si>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</si>
  <si>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</si>
  <si>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</si>
  <si>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</si>
  <si>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</si>
  <si>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</si>
  <si>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</si>
  <si>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</si>
  <si>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</si>
  <si>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</si>
  <si>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</si>
  <si>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</si>
  <si>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</si>
  <si>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</si>
  <si>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</si>
  <si>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</si>
  <si>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</si>
  <si>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</si>
  <si>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</si>
  <si>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</si>
  <si>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</si>
  <si>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</si>
  <si>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</si>
  <si>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</si>
  <si>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</si>
  <si>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</si>
  <si>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</si>
  <si>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</si>
  <si>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</si>
  <si>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</si>
  <si>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</si>
  <si>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</si>
  <si>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</si>
  <si>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</si>
  <si>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</si>
  <si>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</si>
  <si>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</si>
  <si>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</si>
  <si>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</si>
  <si>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</si>
  <si>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</si>
  <si>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</si>
  <si>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</si>
  <si>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</si>
  <si>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</si>
  <si>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</si>
  <si>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</si>
  <si>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</si>
  <si>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</si>
  <si>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</si>
  <si>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</si>
  <si>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</si>
  <si>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</si>
  <si>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</si>
  <si>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</si>
  <si>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</si>
  <si>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</si>
  <si>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</si>
  <si>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</si>
  <si>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</si>
  <si>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</si>
  <si>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</si>
  <si>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</si>
  <si>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</si>
  <si>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</si>
  <si>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</si>
  <si>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</si>
  <si>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</si>
  <si>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</si>
  <si>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</si>
  <si>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</si>
  <si>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</si>
  <si>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</si>
  <si>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</si>
  <si>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</si>
  <si>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</si>
  <si>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</si>
  <si>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</si>
  <si>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</si>
  <si>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</si>
  <si>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</si>
  <si>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</si>
  <si>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</si>
  <si>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</si>
  <si>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</si>
  <si>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</si>
  <si>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</si>
  <si>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</si>
  <si>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</si>
  <si>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</si>
  <si>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</si>
  <si>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</si>
  <si>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</si>
  <si>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</si>
  <si>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</si>
  <si>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</si>
  <si>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</si>
  <si>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</si>
  <si>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</si>
  <si>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</si>
  <si>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</si>
  <si>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</si>
  <si>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</si>
  <si>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</si>
  <si>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</si>
  <si>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</si>
  <si>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</si>
  <si>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</si>
  <si>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</si>
  <si>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</si>
  <si>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</si>
  <si>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</si>
  <si>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</si>
  <si>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</si>
  <si>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</si>
  <si>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</si>
  <si>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</si>
  <si>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</si>
  <si>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</si>
  <si>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</si>
  <si>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</si>
  <si>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</si>
  <si>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</si>
  <si>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</si>
  <si>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</si>
  <si>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</si>
  <si>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</si>
  <si>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</si>
  <si>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</si>
  <si>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</si>
  <si>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</si>
  <si>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</si>
  <si>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</si>
  <si>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</si>
  <si>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</si>
  <si>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</si>
  <si>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</si>
  <si>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</si>
  <si>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</si>
  <si>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</si>
  <si>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</si>
  <si>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</si>
  <si>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</si>
  <si>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</si>
  <si>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</si>
  <si>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</si>
  <si>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</si>
  <si>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</si>
  <si>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</si>
  <si>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</si>
  <si>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</si>
  <si>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</si>
  <si>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</si>
  <si>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</si>
  <si>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</si>
  <si>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</si>
  <si>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</si>
  <si>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</si>
  <si>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</si>
  <si>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</si>
  <si>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</si>
  <si>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</si>
  <si>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</si>
  <si>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</si>
  <si>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</si>
  <si>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</si>
  <si>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</si>
  <si>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</si>
  <si>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</si>
  <si>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</si>
  <si>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</si>
  <si>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</si>
  <si>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</si>
  <si>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</si>
  <si>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</si>
  <si>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</si>
  <si>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</si>
  <si>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</si>
  <si>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</si>
  <si>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</si>
  <si>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</si>
  <si>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</si>
  <si>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</si>
  <si>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</si>
  <si>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</si>
  <si>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</si>
  <si>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</si>
  <si>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</si>
  <si>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</si>
  <si>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</si>
  <si>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</si>
  <si>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</si>
  <si>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</si>
  <si>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</si>
  <si>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</si>
  <si>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</si>
  <si>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</si>
  <si>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</si>
  <si>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</si>
  <si>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</si>
  <si>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</si>
  <si>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</si>
  <si>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</si>
  <si>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</si>
  <si>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</si>
  <si>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</si>
  <si>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</si>
  <si>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</si>
  <si>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</si>
  <si>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</si>
  <si>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</si>
  <si>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</si>
  <si>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</si>
  <si>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</si>
  <si>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</si>
  <si>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</si>
  <si>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</si>
  <si>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</si>
  <si>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</si>
  <si>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</si>
  <si>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</si>
  <si>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</si>
  <si>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</si>
  <si>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</si>
  <si>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</si>
  <si>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</si>
  <si>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</si>
  <si>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</si>
  <si>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</si>
  <si>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</si>
  <si>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</si>
  <si>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</si>
  <si>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</si>
  <si>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</si>
  <si>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</si>
  <si>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</si>
  <si>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</si>
  <si>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</si>
  <si>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</si>
  <si>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</si>
  <si>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</si>
  <si>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</si>
  <si>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</si>
  <si>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</si>
  <si>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</si>
  <si>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</si>
  <si>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</si>
  <si>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</si>
  <si>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</si>
  <si>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</si>
  <si>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</si>
  <si>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</si>
  <si>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</si>
  <si>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</si>
  <si>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</si>
  <si>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</si>
  <si>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</si>
  <si>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</si>
  <si>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</si>
  <si>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</si>
  <si>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</si>
  <si>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</si>
  <si>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</si>
  <si>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</si>
  <si>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</si>
  <si>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</si>
  <si>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</si>
  <si>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</si>
  <si>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</si>
  <si>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</si>
  <si>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</si>
  <si>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</si>
  <si>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</si>
  <si>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</si>
  <si>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</si>
  <si>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</si>
  <si>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</si>
  <si>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</si>
  <si>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</si>
  <si>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</si>
  <si>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</si>
  <si>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</si>
  <si>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</si>
  <si>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</si>
  <si>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</si>
  <si>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</si>
  <si>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</si>
  <si>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</si>
  <si>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</si>
  <si>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</si>
  <si>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</si>
  <si>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</si>
  <si>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</si>
  <si>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</si>
  <si>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</si>
  <si>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</si>
  <si>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</si>
  <si>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</si>
  <si>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</si>
  <si>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</si>
  <si>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</si>
  <si>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</si>
  <si>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</si>
  <si>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</si>
  <si>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</si>
  <si>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</si>
  <si>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</si>
  <si>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</si>
  <si>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</si>
  <si>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</si>
  <si>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</si>
  <si>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</si>
  <si>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</si>
  <si>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</si>
  <si>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</si>
  <si>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</si>
  <si>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</si>
  <si>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</si>
  <si>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</si>
  <si>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</si>
  <si>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</si>
  <si>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</si>
  <si>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</si>
  <si>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</si>
  <si>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</si>
  <si>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</si>
  <si>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</si>
  <si>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</si>
  <si>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</si>
  <si>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</si>
  <si>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</si>
  <si>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</si>
  <si>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</si>
  <si>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</si>
  <si>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</si>
  <si>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</si>
  <si>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</si>
  <si>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</si>
  <si>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</si>
  <si>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</si>
  <si>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</si>
  <si>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</si>
  <si>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</si>
  <si>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</si>
  <si>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</si>
  <si>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</si>
  <si>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</si>
  <si>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</si>
  <si>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</si>
  <si>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</si>
  <si>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</si>
  <si>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</si>
  <si>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</si>
  <si>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</si>
  <si>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</si>
  <si>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</si>
  <si>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</si>
  <si>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</si>
  <si>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</si>
  <si>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</si>
  <si>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</si>
  <si>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</si>
  <si>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</si>
  <si>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</si>
  <si>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</si>
  <si>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</si>
  <si>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</si>
  <si>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</si>
  <si>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</si>
  <si>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</si>
  <si>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</si>
  <si>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</si>
  <si>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</si>
  <si>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</si>
  <si>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</si>
  <si>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</si>
  <si>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</si>
  <si>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</si>
  <si>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</si>
  <si>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</si>
  <si>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</si>
  <si>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</si>
  <si>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</si>
  <si>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</si>
  <si>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</si>
  <si>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</si>
  <si>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</si>
  <si>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</si>
  <si>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</si>
  <si>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</si>
  <si>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</si>
  <si>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</si>
  <si>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</si>
  <si>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</si>
  <si>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</si>
  <si>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</si>
  <si>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</si>
  <si>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</si>
  <si>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</si>
  <si>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</si>
  <si>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</si>
  <si>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</si>
  <si>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</si>
  <si>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</si>
  <si>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</si>
  <si>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</si>
  <si>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</si>
  <si>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</si>
  <si>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</si>
  <si>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</si>
  <si>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</si>
  <si>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</si>
  <si>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</si>
  <si>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</si>
  <si>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</si>
  <si>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</si>
  <si>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</si>
  <si>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</si>
  <si>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</si>
  <si>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</si>
  <si>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</si>
  <si>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</si>
  <si>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</si>
  <si>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</si>
  <si>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</si>
  <si>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</si>
  <si>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</si>
  <si>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</si>
  <si>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</si>
  <si>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</si>
  <si>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</si>
  <si>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</si>
  <si>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</si>
  <si>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</si>
  <si>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</si>
  <si>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</si>
  <si>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</si>
  <si>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</si>
  <si>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</si>
  <si>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</si>
  <si>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</si>
  <si>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</si>
  <si>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</si>
  <si>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</si>
  <si>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</si>
  <si>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</si>
  <si>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</si>
  <si>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</si>
  <si>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</si>
  <si>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</si>
  <si>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</si>
  <si>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</si>
  <si>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</si>
  <si>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</si>
  <si>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</si>
  <si>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</si>
  <si>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</si>
  <si>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</si>
  <si>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</si>
  <si>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</si>
  <si>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</si>
  <si>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</si>
  <si>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</si>
  <si>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</si>
  <si>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</si>
  <si>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</si>
  <si>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</si>
  <si>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</si>
  <si>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</si>
  <si>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</si>
  <si>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</si>
  <si>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</si>
  <si>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</si>
  <si>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</si>
  <si>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</si>
  <si>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</si>
  <si>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</si>
  <si>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</si>
  <si>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</si>
  <si>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</si>
  <si>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</si>
  <si>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</si>
  <si>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</si>
  <si>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</si>
  <si>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</si>
  <si>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</si>
  <si>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</si>
  <si>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</si>
  <si>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</si>
  <si>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</si>
  <si>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</si>
  <si>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</si>
  <si>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</si>
  <si>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</si>
  <si>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</si>
  <si>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</si>
  <si>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</si>
  <si>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</si>
  <si>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</si>
  <si>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</si>
  <si>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</si>
  <si>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</si>
  <si>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</si>
  <si>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</si>
  <si>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</si>
  <si>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</si>
  <si>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</si>
  <si>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</si>
  <si>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</si>
  <si>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</si>
  <si>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</si>
  <si>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</si>
  <si>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</si>
  <si>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</si>
  <si>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</si>
  <si>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</si>
  <si>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</si>
  <si>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</si>
  <si>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</si>
  <si>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</si>
  <si>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</si>
  <si>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</si>
  <si>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</si>
  <si>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</si>
  <si>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</si>
  <si>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</si>
  <si>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</si>
  <si>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</si>
  <si>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</si>
  <si>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</si>
  <si>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</si>
  <si>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</si>
  <si>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</si>
  <si>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</si>
  <si>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</si>
  <si>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</si>
  <si>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</si>
  <si>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</si>
  <si>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</si>
  <si>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</si>
  <si>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</si>
  <si>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</si>
  <si>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</si>
  <si>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</si>
  <si>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</si>
  <si>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</si>
  <si>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</si>
  <si>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</si>
  <si>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</si>
  <si>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</si>
  <si>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</si>
  <si>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</si>
  <si>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</si>
  <si>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</si>
  <si>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</si>
  <si>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</si>
  <si>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</si>
  <si>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</si>
  <si>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</si>
  <si>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</si>
  <si>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</si>
  <si>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</si>
  <si>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</si>
  <si>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</si>
  <si>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</si>
  <si>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</si>
  <si>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</si>
  <si>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</si>
  <si>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</si>
  <si>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</si>
  <si>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</si>
  <si>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</si>
  <si>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</si>
  <si>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</si>
  <si>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</si>
  <si>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</si>
  <si>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</si>
  <si>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</si>
  <si>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</si>
  <si>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</si>
  <si>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</si>
  <si>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</si>
  <si>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</si>
  <si>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</si>
  <si>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</si>
  <si>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</si>
  <si>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</si>
  <si>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</si>
  <si>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</si>
  <si>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</si>
  <si>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</si>
  <si>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</si>
  <si>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</si>
  <si>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</si>
  <si>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</si>
  <si>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</si>
  <si>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</si>
  <si>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</si>
  <si>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</si>
  <si>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</si>
  <si>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</si>
  <si>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</si>
  <si>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</si>
  <si>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</si>
  <si>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</si>
  <si>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</si>
  <si>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</si>
  <si>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</si>
  <si>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</si>
  <si>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</si>
  <si>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</si>
  <si>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</si>
  <si>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</si>
  <si>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</si>
  <si>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</si>
  <si>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</si>
  <si>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</si>
  <si>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</si>
  <si>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</si>
  <si>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</si>
  <si>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</si>
  <si>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</si>
  <si>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</si>
  <si>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</si>
  <si>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</si>
  <si>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</si>
  <si>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</si>
  <si>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</si>
  <si>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</si>
  <si>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</si>
  <si>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</si>
  <si>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</si>
  <si>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</si>
  <si>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</si>
  <si>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</si>
  <si>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</si>
  <si>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</si>
  <si>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</si>
  <si>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</si>
  <si>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</si>
  <si>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</si>
  <si>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</si>
  <si>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</si>
  <si>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</si>
  <si>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</si>
  <si>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</si>
  <si>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</si>
  <si>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</si>
  <si>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</si>
  <si>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</si>
  <si>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</si>
  <si>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</si>
  <si>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</si>
  <si>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</si>
  <si>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</si>
  <si>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</si>
  <si>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</si>
  <si>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</si>
  <si>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</si>
  <si>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</si>
  <si>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</si>
  <si>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</si>
  <si>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</si>
  <si>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</si>
  <si>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</si>
  <si>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</si>
  <si>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</si>
  <si>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</si>
  <si>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</si>
  <si>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</si>
  <si>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</si>
  <si>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</si>
  <si>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</si>
  <si>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</si>
  <si>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</si>
  <si>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</si>
  <si>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</si>
  <si>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</si>
  <si>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</si>
  <si>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</si>
  <si>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</si>
  <si>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</si>
  <si>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</si>
  <si>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</si>
  <si>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</si>
  <si>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</si>
  <si>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</si>
  <si>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</si>
  <si>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</si>
  <si>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</si>
  <si>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</si>
  <si>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</si>
  <si>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</si>
  <si>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</si>
  <si>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</si>
  <si>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</si>
  <si>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</si>
  <si>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</si>
  <si>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</si>
  <si>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</si>
  <si>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</si>
  <si>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</si>
  <si>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</si>
  <si>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</si>
  <si>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</si>
  <si>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</si>
  <si>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</si>
  <si>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</si>
  <si>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</si>
  <si>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</si>
  <si>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</si>
  <si>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</si>
  <si>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</si>
  <si>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</si>
  <si>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</si>
  <si>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</si>
  <si>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</si>
  <si>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</si>
  <si>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</si>
  <si>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</si>
  <si>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</si>
  <si>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</si>
  <si>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</si>
  <si>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</si>
  <si>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</si>
  <si>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</si>
  <si>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</si>
  <si>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</si>
  <si>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</si>
  <si>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</si>
  <si>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</si>
  <si>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</si>
  <si>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</si>
  <si>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</si>
  <si>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</si>
  <si>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</si>
  <si>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</si>
  <si>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</si>
  <si>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</si>
  <si>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</si>
  <si>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</si>
  <si>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</si>
  <si>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</si>
  <si>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</si>
  <si>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</si>
  <si>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</si>
  <si>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</si>
  <si>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</si>
  <si>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</si>
  <si>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</si>
  <si>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</si>
  <si>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</si>
  <si>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</si>
  <si>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</si>
  <si>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</si>
  <si>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</si>
  <si>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</si>
  <si>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</si>
  <si>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</si>
  <si>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</si>
  <si>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</si>
  <si>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</si>
  <si>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</si>
  <si>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</si>
  <si>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</si>
  <si>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</si>
  <si>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</si>
  <si>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</si>
  <si>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</si>
  <si>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</si>
  <si>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</si>
  <si>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</si>
  <si>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</si>
  <si>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</si>
  <si>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</si>
  <si>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</si>
  <si>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</si>
  <si>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</si>
  <si>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</si>
  <si>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</si>
  <si>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</si>
  <si>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</si>
  <si>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</si>
  <si>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</si>
  <si>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</si>
  <si>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</si>
  <si>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</si>
  <si>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</si>
  <si>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</si>
  <si>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</si>
  <si>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</si>
  <si>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</si>
  <si>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</si>
  <si>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</si>
  <si>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</si>
  <si>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</si>
  <si>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</si>
  <si>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</si>
  <si>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</si>
  <si>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</si>
  <si>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</si>
  <si>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</si>
  <si>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</si>
  <si>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</si>
  <si>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</si>
  <si>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</si>
  <si>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</si>
  <si>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</si>
  <si>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</si>
  <si>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</si>
  <si>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</si>
  <si>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</si>
  <si>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</si>
  <si>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</si>
  <si>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</si>
  <si>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</si>
  <si>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</si>
  <si>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</si>
  <si>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</si>
  <si>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</si>
  <si>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</si>
  <si>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</si>
  <si>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</si>
  <si>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</si>
  <si>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</si>
  <si>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</si>
  <si>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</si>
  <si>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</si>
  <si>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</si>
  <si>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</si>
  <si>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</si>
  <si>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</si>
  <si>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</si>
  <si>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</si>
  <si>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</si>
  <si>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</si>
  <si>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</si>
  <si>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</si>
  <si>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</si>
  <si>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</si>
  <si>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</si>
  <si>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</si>
  <si>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</si>
  <si>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</si>
  <si>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</si>
  <si>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</si>
  <si>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</si>
  <si>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</si>
  <si>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</si>
  <si>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</si>
  <si>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</si>
  <si>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</si>
  <si>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</si>
  <si>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</si>
  <si>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</si>
  <si>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</si>
  <si>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</si>
  <si>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</si>
  <si>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</si>
  <si>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</si>
  <si>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</si>
  <si>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</si>
  <si>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</si>
  <si>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</si>
  <si>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</si>
  <si>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</si>
  <si>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</si>
  <si>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</si>
  <si>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</si>
  <si>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</si>
  <si>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</si>
  <si>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</si>
  <si>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</si>
  <si>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</si>
  <si>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</si>
  <si>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</si>
  <si>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</si>
  <si>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</si>
  <si>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</si>
  <si>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</si>
  <si>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</si>
  <si>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</si>
  <si>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</si>
  <si>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</si>
  <si>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</si>
  <si>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</si>
  <si>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</si>
  <si>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</si>
  <si>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</si>
  <si>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</si>
  <si>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</si>
  <si>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</si>
  <si>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</si>
  <si>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</si>
  <si>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</si>
  <si>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</si>
  <si>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</si>
  <si>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</si>
  <si>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</si>
  <si>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</si>
  <si>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</si>
  <si>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</si>
  <si>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</si>
  <si>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</si>
  <si>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</si>
  <si>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</si>
  <si>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</si>
  <si>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</si>
  <si>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</si>
  <si>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</si>
  <si>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</si>
  <si>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</si>
  <si>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</si>
  <si>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</si>
  <si>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</si>
  <si>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</si>
  <si>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</si>
  <si>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</si>
  <si>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</si>
  <si>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</si>
  <si>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</si>
  <si>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</si>
  <si>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</si>
  <si>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</si>
  <si>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</si>
  <si>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</si>
  <si>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</si>
  <si>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</si>
  <si>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</si>
  <si>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</si>
  <si>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</si>
  <si>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</si>
  <si>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</si>
  <si>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</si>
  <si>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</si>
  <si>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</si>
  <si>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</si>
  <si>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</si>
  <si>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</si>
  <si>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</si>
  <si>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</si>
  <si>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</si>
  <si>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</si>
  <si>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</si>
  <si>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</si>
  <si>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</si>
  <si>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</si>
  <si>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</si>
  <si>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</si>
  <si>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</si>
  <si>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</si>
  <si>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</si>
  <si>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</si>
  <si>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</si>
  <si>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</si>
  <si>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</si>
  <si>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</si>
  <si>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</si>
  <si>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</si>
  <si>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</si>
  <si>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</si>
  <si>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</si>
  <si>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</si>
  <si>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</si>
  <si>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</si>
  <si>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</si>
  <si>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</si>
  <si>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</si>
  <si>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</si>
  <si>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</si>
  <si>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</si>
  <si>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</si>
  <si>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</si>
  <si>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</si>
  <si>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</si>
  <si>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</si>
  <si>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</si>
  <si>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</si>
  <si>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</si>
  <si>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</si>
  <si>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</si>
  <si>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</si>
  <si>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</si>
  <si>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</si>
  <si>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</si>
  <si>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</si>
  <si>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</si>
  <si>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</si>
  <si>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</si>
  <si>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</si>
  <si>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</si>
  <si>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</si>
  <si>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</si>
  <si>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</si>
  <si>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</si>
  <si>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</si>
  <si>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</si>
  <si>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</si>
  <si>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</si>
  <si>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</si>
  <si>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</si>
  <si>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</si>
  <si>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</si>
  <si>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</si>
  <si>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</si>
  <si>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</si>
  <si>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</si>
  <si>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</si>
  <si>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</si>
  <si>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</si>
  <si>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</si>
  <si>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</si>
  <si>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</si>
  <si>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</si>
  <si>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</si>
  <si>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</si>
  <si>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</si>
  <si>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</si>
  <si>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</si>
  <si>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</si>
  <si>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</si>
  <si>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</si>
  <si>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</si>
  <si>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</si>
  <si>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</si>
  <si>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</si>
  <si>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</si>
  <si>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</si>
  <si>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</si>
  <si>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</si>
  <si>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</si>
  <si>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</si>
  <si>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</si>
  <si>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</si>
  <si>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</si>
  <si>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</si>
  <si>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</si>
  <si>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</si>
  <si>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</si>
  <si>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</si>
  <si>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</si>
  <si>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</si>
  <si>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</si>
  <si>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</si>
  <si>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</si>
  <si>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</si>
  <si>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</si>
  <si>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</si>
  <si>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</si>
  <si>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</si>
  <si>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</si>
  <si>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</si>
  <si>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</si>
  <si>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</si>
  <si>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</si>
  <si>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</si>
  <si>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</si>
  <si>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</si>
  <si>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</si>
  <si>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</si>
  <si>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</si>
  <si>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</si>
  <si>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</si>
  <si>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</si>
  <si>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</si>
  <si>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</si>
  <si>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</si>
  <si>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</si>
  <si>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</si>
  <si>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</si>
  <si>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</si>
  <si>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</si>
  <si>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</si>
  <si>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</si>
  <si>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</si>
  <si>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</si>
  <si>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</si>
  <si>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</si>
  <si>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</si>
  <si>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</si>
  <si>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</si>
  <si>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</si>
  <si>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</si>
  <si>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</si>
  <si>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</si>
  <si>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</si>
  <si>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</si>
  <si>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</si>
  <si>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</si>
  <si>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</si>
  <si>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</si>
  <si>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</si>
  <si>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</si>
  <si>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</si>
  <si>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</si>
  <si>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</si>
  <si>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</si>
  <si>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</si>
  <si>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</si>
  <si>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</si>
  <si>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</si>
  <si>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</si>
  <si>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</si>
  <si>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</si>
  <si>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</si>
  <si>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</si>
  <si>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</si>
  <si>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</si>
  <si>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</si>
  <si>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</si>
  <si>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</si>
  <si>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</si>
  <si>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</si>
  <si>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</si>
  <si>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</si>
  <si>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</si>
  <si>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</si>
  <si>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</si>
  <si>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</si>
  <si>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</si>
  <si>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</si>
  <si>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</si>
  <si>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</si>
  <si>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</si>
  <si>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</si>
  <si>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</si>
  <si>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</si>
  <si>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</si>
  <si>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</si>
  <si>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</si>
  <si>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</si>
  <si>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</si>
  <si>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</si>
  <si>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</si>
  <si>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</si>
  <si>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</si>
  <si>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</si>
  <si>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</si>
  <si>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</si>
  <si>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</si>
  <si>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</si>
  <si>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</si>
  <si>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</si>
  <si>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</si>
  <si>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</si>
  <si>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</si>
  <si>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</si>
  <si>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</si>
  <si>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</si>
  <si>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</si>
  <si>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</si>
  <si>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</si>
  <si>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</si>
  <si>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</si>
  <si>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</si>
  <si>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</si>
  <si>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</si>
  <si>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</si>
  <si>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</si>
  <si>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</si>
  <si>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</si>
  <si>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</si>
  <si>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</si>
  <si>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</si>
  <si>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</si>
  <si>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</si>
  <si>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</si>
  <si>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</si>
  <si>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</si>
  <si>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</si>
  <si>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</si>
  <si>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</si>
  <si>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</si>
  <si>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</si>
  <si>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</si>
  <si>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</si>
  <si>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</si>
  <si>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</si>
  <si>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</si>
  <si>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</si>
  <si>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</si>
  <si>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</si>
  <si>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</si>
  <si>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</si>
  <si>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</si>
  <si>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</si>
  <si>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</si>
  <si>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</si>
  <si>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</si>
  <si>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</si>
  <si>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</si>
  <si>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</si>
  <si>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</si>
  <si>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</si>
  <si>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</si>
  <si>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</si>
  <si>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</si>
  <si>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</si>
  <si>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</si>
  <si>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</si>
  <si>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</si>
  <si>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</si>
  <si>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</si>
  <si>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</si>
  <si>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</si>
  <si>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</si>
  <si>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</si>
  <si>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</si>
  <si>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</si>
  <si>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</si>
  <si>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</si>
  <si>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</si>
  <si>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</si>
  <si>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</si>
  <si>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</si>
  <si>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</si>
  <si>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</si>
  <si>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</si>
  <si>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</si>
  <si>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</si>
  <si>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</si>
  <si>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</si>
  <si>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</si>
  <si>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</si>
  <si>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</si>
  <si>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</si>
  <si>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</si>
  <si>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</si>
  <si>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</si>
  <si>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</si>
  <si>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</si>
  <si>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</si>
  <si>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</si>
  <si>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</si>
  <si>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</si>
  <si>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</si>
  <si>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</si>
  <si>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</si>
  <si>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</si>
  <si>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</si>
  <si>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</si>
  <si>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</si>
  <si>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</si>
  <si>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</si>
  <si>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</si>
  <si>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</si>
  <si>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</si>
  <si>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</si>
  <si>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</si>
  <si>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</si>
  <si>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</si>
  <si>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</si>
  <si>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</si>
  <si>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</si>
  <si>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</si>
  <si>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</si>
  <si>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</si>
  <si>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</si>
  <si>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</si>
  <si>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</si>
  <si>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</si>
  <si>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</si>
  <si>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</si>
  <si>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</si>
  <si>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</si>
  <si>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</si>
  <si>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</si>
  <si>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</si>
  <si>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</si>
  <si>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</si>
  <si>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</si>
  <si>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</si>
  <si>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</si>
  <si>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</si>
  <si>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</si>
  <si>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</si>
  <si>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</si>
  <si>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</si>
  <si>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</si>
  <si>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</si>
  <si>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</si>
  <si>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</si>
  <si>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</si>
  <si>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</si>
  <si>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</si>
  <si>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</si>
  <si>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</si>
  <si>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</si>
  <si>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</si>
  <si>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</si>
  <si>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</si>
  <si>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</si>
  <si>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</si>
  <si>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</si>
  <si>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</si>
  <si>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</si>
  <si>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</si>
  <si>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</si>
  <si>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</si>
  <si>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</si>
  <si>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</si>
  <si>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</si>
  <si>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</si>
  <si>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</si>
  <si>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</si>
  <si>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</si>
  <si>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</si>
  <si>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</si>
  <si>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</si>
  <si>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</si>
  <si>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</si>
  <si>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</si>
  <si>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</si>
  <si>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</si>
  <si>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</si>
  <si>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</si>
  <si>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</si>
  <si>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</si>
  <si>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</si>
  <si>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</si>
  <si>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</si>
  <si>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</si>
  <si>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</si>
  <si>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</si>
  <si>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</si>
  <si>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</si>
  <si>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</si>
  <si>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</si>
  <si>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</si>
  <si>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</si>
  <si>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</si>
  <si>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</si>
  <si>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</si>
  <si>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</si>
  <si>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</si>
  <si>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</si>
  <si>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</si>
  <si>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</si>
  <si>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</si>
  <si>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</si>
  <si>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</si>
  <si>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</si>
  <si>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</si>
  <si>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</si>
  <si>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</si>
  <si>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</si>
  <si>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</si>
  <si>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</si>
  <si>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</si>
  <si>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</si>
  <si>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</si>
  <si>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</si>
  <si>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</si>
  <si>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</si>
  <si>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</si>
  <si>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</si>
  <si>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</si>
  <si>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</si>
  <si>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</si>
  <si>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</si>
  <si>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</si>
  <si>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</si>
  <si>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</si>
  <si>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</si>
  <si>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</si>
  <si>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</si>
  <si>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</si>
  <si>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</si>
  <si>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</si>
  <si>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</si>
  <si>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</si>
  <si>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</si>
  <si>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</si>
  <si>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</si>
  <si>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</si>
  <si>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</si>
  <si>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</si>
  <si>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</si>
  <si>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</si>
  <si>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</si>
  <si>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</si>
  <si>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</si>
  <si>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</si>
  <si>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</si>
  <si>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</si>
  <si>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</si>
  <si>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</si>
  <si>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</si>
  <si>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</si>
  <si>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</si>
  <si>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</si>
  <si>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</si>
  <si>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</si>
  <si>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</si>
  <si>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</si>
  <si>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</si>
  <si>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</si>
  <si>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</si>
  <si>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</si>
  <si>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</si>
  <si>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</si>
  <si>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</si>
  <si>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</si>
  <si>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</si>
  <si>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</si>
  <si>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</si>
  <si>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</si>
  <si>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</si>
  <si>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</si>
  <si>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</si>
  <si>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</si>
  <si>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</si>
  <si>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</si>
  <si>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</si>
  <si>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</si>
  <si>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</si>
  <si>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</si>
  <si>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</si>
  <si>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</si>
  <si>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</si>
  <si>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</si>
  <si>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</si>
  <si>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</si>
  <si>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</si>
  <si>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</si>
  <si>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</si>
  <si>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</si>
  <si>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</si>
  <si>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</si>
  <si>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</si>
  <si>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</si>
  <si>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</si>
  <si>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</si>
  <si>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</si>
  <si>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</si>
  <si>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</si>
  <si>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</si>
  <si>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</si>
  <si>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</si>
  <si>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</si>
  <si>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</si>
  <si>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</si>
  <si>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</si>
  <si>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</si>
  <si>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</si>
  <si>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</si>
  <si>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</si>
  <si>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</si>
  <si>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</si>
  <si>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</si>
  <si>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</si>
  <si>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</si>
  <si>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</si>
  <si>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</si>
  <si>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</si>
  <si>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</si>
  <si>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</si>
  <si>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</si>
  <si>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</si>
  <si>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</si>
  <si>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</si>
  <si>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</si>
  <si>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</si>
  <si>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</si>
  <si>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</si>
  <si>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</si>
  <si>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</si>
  <si>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</si>
  <si>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</si>
  <si>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</si>
  <si>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</si>
  <si>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</si>
  <si>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</si>
  <si>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</si>
  <si>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</si>
  <si>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</si>
  <si>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</si>
  <si>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</si>
  <si>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</si>
  <si>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</si>
  <si>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</si>
  <si>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</si>
  <si>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</si>
  <si>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</si>
  <si>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</si>
  <si>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</si>
  <si>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</si>
  <si>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</si>
  <si>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</si>
  <si>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</si>
  <si>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</si>
  <si>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</si>
  <si>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</si>
  <si>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</si>
  <si>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</si>
  <si>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</si>
  <si>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</si>
  <si>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</si>
  <si>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</si>
  <si>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</si>
  <si>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</si>
  <si>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</si>
  <si>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</si>
  <si>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</si>
  <si>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</si>
  <si>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</si>
  <si>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</si>
  <si>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</si>
  <si>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</si>
  <si>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</si>
  <si>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</si>
  <si>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</si>
  <si>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</si>
  <si>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</si>
  <si>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</si>
  <si>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</si>
  <si>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</si>
  <si>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</si>
  <si>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</si>
  <si>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</si>
  <si>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</si>
  <si>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</si>
  <si>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</si>
  <si>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</si>
  <si>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</si>
  <si>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</si>
  <si>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</si>
  <si>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</si>
  <si>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</si>
  <si>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</si>
  <si>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</si>
  <si>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</si>
  <si>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</si>
  <si>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</si>
  <si>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</si>
  <si>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</si>
  <si>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</si>
  <si>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</si>
  <si>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</si>
  <si>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</si>
  <si>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</si>
  <si>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</si>
  <si>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</si>
  <si>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</si>
  <si>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</si>
  <si>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</si>
  <si>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</si>
  <si>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</si>
  <si>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</si>
  <si>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</si>
  <si>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</si>
  <si>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</si>
  <si>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</si>
  <si>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</si>
  <si>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</si>
  <si>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</si>
  <si>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</si>
  <si>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</si>
  <si>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</si>
  <si>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</si>
  <si>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</si>
  <si>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</si>
  <si>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</si>
  <si>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</si>
  <si>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</si>
  <si>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</si>
  <si>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</si>
  <si>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</si>
  <si>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</si>
  <si>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</si>
  <si>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</si>
  <si>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</si>
  <si>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</si>
  <si>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</si>
  <si>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</si>
  <si>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</si>
  <si>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</si>
  <si>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</si>
  <si>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</si>
  <si>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</si>
  <si>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</si>
  <si>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</si>
  <si>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</si>
  <si>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</si>
  <si>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</si>
  <si>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</si>
  <si>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</si>
  <si>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</si>
  <si>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</si>
  <si>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</si>
  <si>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</si>
  <si>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</si>
  <si>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</si>
  <si>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</si>
  <si>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</si>
  <si>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</si>
  <si>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</si>
  <si>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</si>
  <si>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</si>
  <si>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</si>
  <si>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</si>
  <si>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</si>
  <si>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</si>
  <si>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</si>
  <si>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</si>
  <si>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</si>
  <si>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</si>
  <si>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</si>
  <si>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</si>
  <si>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</si>
  <si>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</si>
  <si>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</si>
  <si>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</si>
  <si>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</si>
  <si>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</si>
  <si>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</si>
  <si>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</si>
  <si>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</si>
  <si>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</si>
  <si>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</si>
  <si>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</si>
  <si>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</si>
  <si>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</si>
  <si>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</si>
  <si>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</si>
  <si>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</si>
  <si>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</si>
  <si>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</si>
  <si>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</si>
  <si>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</si>
  <si>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</si>
  <si>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</si>
  <si>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</si>
  <si>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</si>
  <si>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</si>
  <si>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</si>
  <si>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</si>
  <si>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</si>
  <si>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</si>
  <si>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</si>
  <si>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</si>
  <si>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</si>
  <si>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</si>
  <si>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</si>
  <si>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</si>
  <si>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</si>
  <si>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</si>
  <si>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</si>
  <si>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</si>
  <si>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</si>
  <si>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</si>
  <si>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</si>
  <si>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</si>
  <si>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</si>
  <si>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</si>
  <si>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</si>
  <si>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</si>
  <si>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</si>
  <si>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</si>
  <si>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</si>
  <si>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</si>
  <si>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</si>
  <si>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</si>
  <si>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</si>
  <si>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</si>
  <si>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</si>
  <si>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</si>
  <si>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</si>
  <si>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</si>
  <si>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</si>
  <si>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</si>
  <si>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</si>
  <si>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</si>
  <si>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</si>
  <si>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</si>
  <si>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</si>
  <si>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</si>
  <si>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</si>
  <si>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</si>
  <si>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</si>
  <si>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</si>
  <si>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</si>
  <si>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</si>
  <si>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</si>
  <si>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</si>
  <si>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</si>
  <si>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</si>
  <si>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</si>
  <si>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</si>
  <si>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</si>
  <si>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</si>
  <si>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</si>
  <si>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</si>
  <si>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</si>
  <si>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</si>
  <si>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</si>
  <si>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</si>
  <si>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</si>
  <si>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</si>
  <si>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</si>
  <si>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</si>
  <si>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</si>
  <si>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</si>
  <si>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</si>
  <si>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</si>
  <si>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</si>
  <si>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</si>
  <si>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</si>
  <si>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</si>
  <si>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</si>
  <si>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</si>
  <si>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</si>
  <si>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</si>
  <si>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</si>
  <si>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</si>
  <si>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</si>
  <si>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</si>
  <si>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</si>
  <si>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</si>
  <si>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</si>
  <si>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</si>
  <si>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</si>
  <si>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</si>
  <si>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</si>
  <si>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</si>
  <si>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</si>
  <si>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</si>
  <si>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</si>
  <si>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</si>
  <si>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</si>
  <si>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</si>
  <si>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</si>
  <si>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</si>
  <si>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</si>
  <si>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</si>
  <si>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</si>
  <si>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</si>
  <si>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</si>
  <si>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</si>
  <si>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</si>
  <si>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</si>
  <si>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</si>
  <si>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</si>
  <si>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</si>
  <si>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</si>
  <si>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</si>
  <si>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</si>
  <si>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</si>
  <si>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</si>
  <si>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</si>
  <si>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</si>
  <si>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</si>
  <si>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</si>
  <si>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</si>
  <si>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</si>
  <si>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</si>
  <si>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</si>
  <si>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</si>
  <si>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</si>
  <si>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</si>
  <si>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</si>
  <si>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</si>
  <si>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</si>
  <si>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</si>
  <si>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</si>
  <si>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</si>
  <si>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</si>
  <si>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</si>
  <si>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</si>
  <si>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</si>
  <si>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</si>
  <si>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</si>
  <si>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</si>
  <si>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</si>
  <si>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</si>
  <si>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</si>
  <si>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</si>
  <si>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</si>
  <si>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</si>
  <si>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</si>
  <si>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</si>
  <si>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</si>
  <si>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</si>
  <si>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</si>
  <si>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</si>
  <si>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</si>
  <si>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</si>
  <si>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</si>
  <si>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</si>
  <si>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</si>
  <si>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</si>
  <si>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</si>
  <si>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</si>
  <si>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</si>
  <si>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</si>
  <si>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</si>
  <si>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</si>
  <si>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</si>
  <si>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</si>
  <si>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</si>
  <si>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</si>
  <si>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</si>
  <si>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</si>
  <si>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</si>
  <si>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</si>
  <si>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</si>
  <si>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</si>
  <si>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</si>
  <si>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</si>
  <si>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</si>
  <si>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</si>
  <si>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</si>
  <si>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</si>
  <si>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</si>
  <si>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</si>
  <si>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</si>
  <si>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</si>
  <si>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</si>
  <si>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</si>
  <si>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</si>
  <si>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</si>
  <si>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</si>
  <si>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</si>
  <si>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</si>
  <si>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</si>
  <si>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</si>
  <si>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</si>
  <si>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</si>
  <si>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</si>
  <si>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</si>
  <si>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</si>
  <si>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</si>
  <si>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</si>
  <si>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</si>
  <si>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</si>
  <si>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</si>
  <si>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</si>
  <si>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</si>
  <si>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</si>
  <si>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</si>
  <si>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</si>
  <si>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</si>
  <si>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</si>
  <si>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</si>
  <si>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</si>
  <si>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</si>
  <si>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</si>
  <si>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</si>
  <si>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</si>
  <si>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</si>
  <si>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</si>
  <si>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</si>
  <si>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</si>
  <si>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</si>
  <si>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</si>
  <si>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</si>
  <si>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</si>
  <si>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</si>
  <si>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</si>
  <si>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</si>
  <si>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</si>
  <si>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</si>
  <si>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</si>
  <si>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</si>
  <si>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</si>
  <si>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</si>
  <si>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</si>
  <si>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</si>
  <si>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</si>
  <si>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</si>
  <si>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</si>
  <si>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</si>
  <si>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</si>
  <si>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</si>
  <si>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</si>
  <si>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</si>
  <si>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</si>
  <si>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</si>
  <si>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</si>
  <si>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</si>
  <si>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</si>
  <si>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</si>
  <si>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</si>
  <si>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</si>
  <si>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</si>
  <si>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</si>
  <si>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</si>
  <si>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</si>
  <si>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</si>
  <si>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</si>
  <si>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</si>
  <si>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</si>
  <si>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</si>
  <si>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</si>
  <si>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</si>
  <si>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</si>
  <si>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</si>
  <si>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</si>
  <si>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</si>
  <si>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</si>
  <si>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</si>
  <si>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</si>
  <si>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</si>
  <si>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</si>
  <si>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</si>
  <si>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</si>
  <si>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</si>
  <si>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</si>
  <si>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</si>
  <si>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</si>
  <si>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</si>
  <si>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</si>
  <si>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</si>
  <si>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</si>
  <si>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</si>
  <si>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</si>
  <si>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</si>
  <si>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</si>
  <si>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</si>
  <si>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</si>
  <si>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</si>
  <si>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</si>
  <si>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</si>
  <si>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</si>
  <si>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</si>
  <si>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</si>
  <si>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</si>
  <si>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</si>
  <si>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</si>
  <si>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</si>
  <si>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</si>
  <si>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</si>
  <si>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</si>
  <si>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</si>
  <si>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</si>
  <si>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</si>
  <si>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</si>
  <si>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</si>
  <si>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</si>
  <si>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</si>
  <si>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</si>
  <si>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</si>
  <si>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</si>
  <si>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</si>
  <si>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</si>
  <si>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</si>
  <si>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</si>
  <si>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</si>
  <si>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</si>
  <si>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</si>
  <si>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</si>
  <si>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</si>
  <si>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</si>
  <si>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</si>
  <si>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</si>
  <si>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</si>
  <si>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</si>
  <si>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</si>
  <si>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</si>
  <si>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</si>
  <si>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</si>
  <si>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</si>
  <si>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</si>
  <si>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</si>
  <si>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</si>
  <si>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</si>
  <si>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</si>
  <si>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</si>
  <si>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</si>
  <si>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</si>
  <si>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</si>
  <si>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</si>
  <si>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</si>
  <si>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</si>
  <si>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</si>
  <si>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</si>
  <si>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</si>
  <si>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</si>
  <si>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</si>
  <si>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</si>
  <si>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</si>
  <si>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</si>
  <si>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</si>
  <si>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</si>
  <si>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</si>
  <si>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</si>
  <si>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</si>
  <si>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</si>
  <si>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</si>
  <si>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</si>
  <si>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</si>
  <si>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</si>
  <si>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</si>
  <si>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</si>
  <si>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</si>
  <si>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</si>
  <si>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</si>
  <si>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</si>
  <si>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</si>
  <si>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</si>
  <si>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</si>
  <si>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</si>
  <si>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</si>
  <si>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</si>
  <si>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</si>
  <si>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</si>
  <si>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</si>
  <si>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</si>
  <si>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</si>
  <si>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</si>
  <si>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</si>
  <si>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</si>
  <si>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</si>
  <si>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</si>
  <si>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</si>
  <si>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</si>
  <si>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</si>
  <si>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</si>
  <si>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</si>
  <si>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</si>
  <si>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</si>
  <si>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</si>
  <si>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</si>
  <si>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</si>
  <si>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</si>
  <si>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</si>
  <si>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</si>
  <si>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</si>
  <si>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</si>
  <si>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</si>
  <si>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</si>
  <si>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</si>
  <si>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</si>
  <si>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</si>
  <si>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</si>
  <si>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</si>
  <si>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</si>
  <si>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</si>
  <si>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</si>
  <si>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</si>
  <si>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</si>
  <si>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</si>
  <si>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</si>
  <si>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</si>
  <si>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</si>
  <si>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</si>
  <si>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</si>
  <si>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</si>
  <si>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</si>
  <si>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</si>
  <si>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</si>
  <si>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</si>
  <si>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</si>
  <si>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</si>
  <si>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</si>
  <si>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</si>
  <si>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</si>
  <si>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</si>
  <si>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</si>
  <si>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</si>
  <si>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</si>
  <si>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</si>
  <si>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</si>
  <si>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</si>
  <si>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</si>
  <si>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</si>
  <si>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</si>
  <si>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</si>
  <si>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</si>
  <si>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</si>
  <si>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</si>
  <si>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</si>
  <si>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</si>
  <si>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</si>
  <si>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</si>
  <si>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</si>
  <si>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</si>
  <si>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</si>
  <si>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</si>
  <si>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</si>
  <si>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</si>
  <si>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</si>
  <si>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</si>
  <si>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</si>
  <si>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</si>
  <si>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</si>
  <si>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</si>
  <si>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</si>
  <si>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</si>
  <si>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</si>
  <si>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</si>
  <si>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</si>
  <si>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</si>
  <si>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</si>
  <si>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</si>
  <si>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</si>
  <si>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</si>
  <si>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</si>
  <si>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</si>
  <si>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</si>
  <si>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</si>
  <si>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</si>
  <si>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</si>
  <si>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</si>
  <si>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</si>
  <si>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</si>
  <si>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</si>
  <si>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</si>
  <si>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</si>
  <si>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</si>
  <si>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</si>
  <si>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</si>
  <si>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</si>
  <si>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</si>
  <si>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</si>
  <si>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</si>
  <si>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</si>
  <si>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</si>
  <si>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</si>
  <si>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</si>
  <si>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</si>
  <si>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</si>
  <si>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</si>
  <si>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</si>
  <si>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</si>
  <si>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</si>
  <si>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</si>
  <si>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</si>
  <si>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</si>
  <si>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</si>
  <si>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</si>
  <si>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</si>
  <si>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</si>
  <si>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</si>
  <si>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</si>
  <si>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</si>
  <si>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</si>
  <si>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</si>
  <si>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</si>
  <si>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</si>
  <si>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</si>
  <si>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</si>
  <si>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</si>
  <si>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</si>
  <si>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</si>
  <si>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</si>
  <si>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</si>
  <si>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</si>
  <si>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</si>
  <si>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</si>
  <si>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</si>
  <si>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</si>
  <si>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</si>
  <si>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</si>
  <si>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</si>
  <si>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</si>
  <si>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</si>
  <si>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</si>
  <si>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</si>
  <si>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</si>
  <si>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</si>
  <si>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</si>
  <si>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</si>
  <si>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</si>
  <si>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</si>
  <si>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</si>
  <si>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</si>
  <si>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</si>
  <si>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</si>
  <si>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</si>
  <si>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</si>
  <si>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</si>
  <si>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</si>
  <si>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</si>
  <si>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</si>
  <si>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</si>
  <si>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</si>
  <si>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</si>
  <si>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</si>
  <si>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</si>
  <si>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</si>
  <si>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</si>
  <si>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</si>
  <si>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</si>
  <si>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</si>
  <si>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</si>
  <si>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</si>
  <si>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</si>
  <si>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</si>
  <si>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</si>
  <si>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</si>
  <si>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</si>
  <si>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</si>
  <si>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</si>
  <si>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</si>
  <si>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</si>
  <si>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</si>
  <si>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</si>
  <si>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</si>
  <si>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</si>
  <si>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</si>
  <si>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</si>
  <si>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</si>
  <si>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</si>
  <si>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</si>
  <si>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</si>
  <si>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</si>
  <si>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</si>
  <si>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</si>
  <si>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</si>
  <si>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</si>
  <si>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</si>
  <si>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</si>
  <si>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</si>
  <si>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</si>
  <si>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</si>
  <si>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</si>
  <si>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</si>
  <si>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</si>
  <si>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</si>
  <si>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</si>
  <si>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</si>
  <si>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</si>
  <si>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</si>
  <si>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</si>
  <si>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</si>
  <si>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</si>
  <si>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</si>
  <si>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</si>
  <si>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</si>
  <si>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</si>
  <si>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</si>
  <si>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</si>
  <si>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</si>
  <si>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</si>
  <si>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</si>
  <si>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</si>
  <si>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</si>
  <si>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</si>
  <si>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</si>
  <si>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</si>
  <si>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</si>
  <si>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</si>
  <si>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</si>
  <si>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</si>
  <si>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</si>
  <si>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</si>
  <si>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</si>
  <si>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</si>
  <si>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</si>
  <si>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</si>
  <si>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</si>
  <si>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</si>
  <si>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</si>
  <si>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</si>
  <si>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</si>
  <si>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</si>
  <si>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</si>
  <si>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</si>
  <si>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</si>
  <si>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</si>
  <si>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</si>
  <si>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</si>
  <si>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</si>
  <si>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</si>
  <si>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</si>
  <si>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</si>
  <si>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</si>
  <si>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</si>
  <si>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</si>
  <si>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</si>
  <si>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</si>
  <si>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</si>
  <si>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</si>
  <si>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</si>
  <si>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</si>
  <si>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</si>
  <si>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</si>
  <si>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</si>
  <si>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</si>
  <si>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</si>
  <si>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</si>
  <si>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</si>
  <si>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</si>
  <si>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</si>
  <si>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</si>
  <si>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</si>
  <si>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</si>
  <si>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</si>
  <si>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</si>
  <si>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</si>
  <si>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</si>
  <si>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</si>
  <si>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</si>
  <si>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</si>
  <si>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</si>
  <si>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</si>
  <si>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</si>
  <si>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</si>
  <si>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</si>
  <si>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</si>
  <si>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</si>
  <si>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</si>
  <si>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</si>
  <si>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</si>
  <si>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</si>
  <si>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</si>
  <si>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</si>
  <si>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</si>
  <si>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</si>
  <si>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</si>
  <si>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</si>
  <si>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</si>
  <si>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</si>
  <si>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</si>
  <si>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</si>
  <si>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</si>
  <si>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</si>
  <si>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</si>
  <si>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</si>
  <si>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</si>
  <si>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</si>
  <si>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</si>
  <si>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</si>
  <si>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</si>
  <si>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</si>
  <si>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</si>
  <si>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</si>
  <si>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</si>
  <si>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</si>
  <si>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</si>
  <si>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</si>
  <si>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</si>
  <si>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</si>
  <si>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</si>
  <si>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</si>
  <si>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</si>
  <si>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</si>
  <si>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</si>
  <si>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</si>
  <si>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</si>
  <si>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</si>
  <si>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</si>
  <si>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</si>
  <si>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</si>
  <si>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</si>
  <si>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</si>
  <si>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</si>
  <si>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</si>
  <si>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</si>
  <si>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</si>
  <si>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</si>
  <si>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</si>
  <si>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</si>
  <si>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</si>
  <si>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</si>
  <si>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</si>
  <si>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</si>
  <si>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</si>
  <si>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</si>
  <si>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</si>
  <si>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</si>
  <si>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</si>
  <si>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</si>
  <si>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</si>
  <si>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</si>
  <si>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</si>
  <si>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</si>
  <si>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</si>
  <si>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</si>
  <si>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</si>
  <si>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</si>
  <si>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</si>
  <si>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</si>
  <si>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</si>
  <si>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</si>
  <si>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</si>
  <si>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</si>
  <si>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</si>
  <si>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</si>
  <si>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</si>
  <si>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</si>
  <si>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</si>
  <si>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</si>
  <si>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</si>
  <si>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</si>
  <si>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</si>
  <si>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</si>
  <si>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</si>
  <si>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</si>
  <si>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</si>
  <si>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</si>
  <si>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</si>
  <si>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</si>
  <si>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</si>
  <si>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</si>
  <si>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</si>
  <si>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</si>
  <si>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</si>
  <si>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</si>
  <si>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</si>
  <si>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</si>
  <si>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</si>
  <si>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</si>
  <si>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</si>
  <si>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</si>
  <si>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</si>
  <si>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</si>
  <si>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</si>
  <si>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</si>
  <si>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</si>
  <si>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</si>
  <si>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</si>
  <si>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</si>
  <si>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</si>
  <si>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</si>
  <si>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</si>
  <si>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</si>
  <si>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</si>
  <si>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</si>
  <si>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</si>
  <si>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</si>
  <si>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</si>
  <si>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</si>
  <si>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</si>
  <si>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</si>
  <si>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</si>
  <si>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</si>
  <si>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</si>
  <si>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</si>
  <si>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</si>
  <si>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</si>
  <si>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</si>
  <si>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</si>
  <si>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</si>
  <si>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</si>
  <si>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</si>
  <si>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</si>
  <si>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</si>
  <si>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</si>
  <si>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</si>
  <si>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</si>
  <si>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</si>
  <si>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</si>
  <si>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</si>
  <si>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</si>
  <si>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</si>
  <si>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</si>
  <si>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</si>
  <si>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</si>
  <si>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</si>
  <si>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</si>
  <si>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</si>
  <si>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</si>
  <si>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</si>
  <si>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</si>
  <si>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</si>
  <si>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</si>
  <si>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</si>
  <si>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</si>
  <si>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</si>
  <si>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</si>
  <si>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</si>
  <si>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</si>
  <si>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</si>
  <si>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</si>
  <si>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</si>
  <si>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</si>
  <si>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</si>
  <si>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</si>
  <si>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</si>
  <si>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</si>
  <si>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</si>
  <si>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</si>
  <si>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</si>
  <si>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</si>
  <si>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</si>
  <si>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</si>
  <si>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</si>
  <si>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</si>
  <si>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</si>
  <si>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</si>
  <si>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</si>
  <si>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</si>
  <si>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</si>
  <si>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</si>
  <si>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</si>
  <si>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</si>
  <si>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</si>
  <si>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</si>
  <si>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</si>
  <si>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</si>
  <si>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</si>
  <si>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</si>
  <si>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</si>
  <si>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</si>
  <si>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</si>
  <si>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</si>
  <si>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</si>
  <si>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</si>
  <si>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</si>
  <si>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</si>
  <si>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</si>
  <si>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</si>
  <si>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</si>
  <si>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</si>
  <si>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</si>
  <si>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</si>
  <si>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</si>
  <si>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</si>
  <si>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</si>
  <si>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</si>
  <si>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</si>
  <si>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</si>
  <si>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</si>
  <si>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</si>
  <si>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</si>
  <si>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</si>
  <si>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</si>
  <si>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</si>
  <si>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</si>
  <si>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</si>
  <si>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</si>
  <si>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</si>
  <si>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</si>
  <si>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</si>
  <si>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</si>
  <si>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</si>
  <si>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</si>
  <si>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</si>
  <si>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</si>
  <si>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</si>
  <si>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</si>
  <si>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</si>
  <si>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</si>
  <si>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</si>
  <si>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</si>
  <si>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</si>
  <si>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</si>
  <si>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</si>
  <si>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</si>
  <si>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</si>
  <si>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</si>
  <si>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</si>
  <si>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</si>
  <si>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</si>
  <si>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</si>
  <si>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</si>
  <si>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</si>
  <si>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</si>
  <si>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</si>
  <si>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</si>
  <si>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</si>
  <si>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</si>
  <si>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</si>
  <si>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</si>
  <si>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</si>
  <si>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</si>
  <si>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</si>
  <si>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</si>
  <si>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</si>
  <si>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</si>
  <si>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</si>
  <si>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</si>
  <si>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</si>
  <si>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</si>
  <si>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</si>
  <si>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</si>
  <si>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</si>
  <si>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</si>
  <si>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</si>
  <si>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</si>
  <si>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</si>
  <si>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</si>
  <si>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</si>
  <si>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</si>
  <si>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</si>
  <si>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</si>
  <si>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</si>
  <si>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</si>
  <si>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</si>
  <si>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</si>
  <si>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</si>
  <si>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</si>
  <si>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</si>
  <si>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</si>
  <si>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</si>
  <si>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</si>
  <si>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</si>
  <si>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</si>
  <si>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</si>
  <si>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</si>
  <si>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</si>
  <si>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</si>
  <si>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</si>
  <si>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</si>
  <si>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</si>
  <si>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</si>
  <si>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</si>
  <si>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</si>
  <si>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</si>
  <si>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</si>
  <si>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</si>
  <si>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</si>
  <si>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</si>
  <si>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</si>
  <si>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</si>
  <si>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</si>
  <si>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</si>
  <si>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</si>
  <si>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</si>
  <si>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</si>
  <si>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</si>
  <si>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</si>
  <si>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</si>
  <si>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</si>
  <si>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</si>
  <si>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</si>
  <si>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</si>
  <si>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</si>
  <si>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</si>
  <si>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</si>
  <si>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</si>
  <si>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</si>
  <si>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</si>
  <si>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</si>
  <si>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</si>
  <si>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</si>
  <si>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</si>
  <si>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</si>
  <si>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</si>
  <si>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</si>
  <si>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</si>
  <si>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</si>
  <si>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</si>
  <si>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</si>
  <si>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</si>
  <si>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</si>
  <si>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</si>
  <si>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</si>
  <si>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</si>
  <si>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</si>
  <si>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</si>
  <si>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</si>
  <si>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</si>
  <si>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</si>
  <si>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</si>
  <si>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</si>
  <si>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</si>
  <si>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</si>
  <si>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</si>
  <si>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</si>
  <si>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</si>
  <si>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</si>
  <si>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</si>
  <si>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</si>
  <si>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</si>
  <si>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</si>
  <si>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</si>
  <si>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</si>
  <si>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</si>
  <si>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</si>
  <si>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</si>
  <si>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</si>
  <si>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</si>
  <si>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</si>
  <si>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</si>
  <si>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</si>
  <si>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</si>
  <si>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</si>
  <si>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</si>
  <si>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</si>
  <si>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</si>
  <si>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</si>
  <si>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</si>
  <si>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</si>
  <si>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</si>
  <si>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</si>
  <si>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</si>
  <si>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</si>
  <si>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</si>
  <si>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</si>
  <si>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</si>
  <si>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</si>
  <si>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</si>
  <si>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</si>
  <si>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</si>
  <si>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</si>
  <si>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</si>
  <si>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</si>
  <si>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</si>
  <si>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</si>
  <si>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</si>
  <si>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</si>
  <si>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</si>
  <si>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</si>
  <si>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</si>
  <si>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</si>
  <si>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</si>
  <si>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</si>
  <si>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</si>
  <si>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</si>
  <si>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</si>
  <si>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</si>
  <si>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</si>
  <si>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</si>
  <si>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</si>
  <si>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</si>
  <si>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</si>
  <si>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</si>
  <si>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</si>
  <si>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</si>
  <si>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</si>
  <si>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</si>
  <si>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</si>
  <si>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</si>
  <si>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</si>
  <si>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</si>
  <si>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</si>
  <si>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</si>
  <si>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</si>
  <si>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</si>
  <si>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</si>
  <si>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</si>
  <si>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</si>
  <si>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</si>
  <si>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</si>
  <si>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</si>
  <si>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</si>
  <si>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</si>
  <si>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</si>
  <si>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</si>
  <si>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</si>
  <si>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</si>
  <si>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</si>
  <si>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</si>
  <si>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</si>
  <si>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</si>
  <si>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</si>
  <si>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</si>
  <si>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</si>
  <si>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</si>
  <si>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</si>
  <si>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</si>
  <si>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</si>
  <si>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</si>
  <si>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</si>
  <si>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</si>
  <si>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</si>
  <si>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</si>
  <si>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</si>
  <si>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</si>
  <si>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</si>
  <si>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</si>
  <si>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</si>
  <si>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</si>
  <si>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</si>
  <si>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</si>
  <si>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</si>
  <si>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</si>
  <si>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</si>
  <si>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</si>
  <si>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</si>
  <si>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</si>
  <si>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</si>
  <si>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</si>
  <si>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</si>
  <si>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</si>
  <si>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</si>
  <si>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</si>
  <si>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</si>
  <si>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</si>
  <si>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</si>
  <si>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</si>
  <si>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</si>
  <si>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</si>
  <si>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</si>
  <si>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</si>
  <si>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</si>
  <si>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</si>
  <si>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</si>
  <si>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</si>
  <si>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</si>
  <si>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</si>
  <si>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</si>
  <si>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</si>
  <si>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</si>
  <si>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</si>
  <si>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</si>
  <si>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</si>
  <si>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</si>
  <si>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</si>
  <si>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</si>
  <si>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</si>
  <si>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</si>
  <si>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</si>
  <si>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</si>
  <si>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</si>
  <si>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</si>
  <si>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</si>
  <si>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</si>
  <si>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</si>
  <si>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</si>
  <si>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</si>
  <si>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</si>
  <si>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</si>
  <si>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</si>
  <si>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</si>
  <si>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</si>
  <si>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</si>
  <si>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</si>
  <si>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</si>
  <si>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</si>
  <si>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</si>
  <si>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</si>
  <si>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</si>
  <si>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</si>
  <si>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</si>
  <si>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</si>
  <si>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</si>
  <si>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</si>
  <si>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</si>
  <si>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</si>
  <si>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</si>
  <si>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</si>
  <si>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</si>
  <si>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</si>
  <si>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</si>
  <si>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</si>
  <si>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</si>
  <si>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</si>
  <si>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</si>
  <si>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</si>
  <si>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</si>
  <si>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</si>
  <si>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</si>
  <si>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</si>
  <si>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</si>
  <si>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</si>
  <si>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</si>
  <si>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</si>
  <si>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</si>
  <si>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</si>
  <si>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</si>
  <si>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</si>
  <si>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</si>
  <si>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</si>
  <si>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</si>
  <si>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</si>
  <si>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</si>
  <si>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</si>
  <si>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</si>
  <si>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</si>
  <si>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</si>
  <si>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</si>
  <si>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</si>
  <si>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</si>
  <si>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</si>
  <si>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</si>
  <si>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</si>
  <si>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</si>
  <si>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</si>
  <si>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</si>
  <si>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</si>
  <si>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</si>
  <si>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</si>
  <si>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</si>
  <si>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</si>
  <si>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</si>
  <si>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</si>
  <si>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</si>
  <si>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</si>
  <si>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</si>
  <si>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</si>
  <si>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</si>
  <si>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</si>
  <si>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</si>
  <si>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</si>
  <si>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</si>
  <si>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</si>
  <si>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</si>
  <si>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</si>
  <si>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</si>
  <si>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</si>
  <si>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</si>
  <si>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</si>
  <si>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</si>
  <si>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</si>
  <si>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</si>
  <si>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</si>
  <si>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</si>
  <si>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</si>
  <si>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</si>
  <si>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</si>
  <si>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</si>
  <si>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</si>
  <si>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</si>
  <si>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</si>
  <si>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</si>
  <si>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</si>
  <si>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</si>
  <si>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</si>
  <si>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</si>
  <si>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</si>
  <si>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</si>
  <si>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</si>
  <si>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</si>
  <si>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</si>
  <si>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</si>
  <si>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</si>
  <si>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</si>
  <si>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</si>
  <si>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</si>
  <si>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</si>
  <si>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</si>
  <si>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</si>
  <si>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</si>
  <si>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</si>
  <si>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</si>
  <si>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</si>
  <si>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</si>
  <si>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</si>
  <si>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</si>
  <si>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</si>
  <si>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</si>
  <si>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</si>
  <si>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</si>
  <si>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</si>
  <si>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</si>
  <si>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</si>
  <si>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</si>
  <si>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</si>
  <si>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</si>
  <si>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</si>
  <si>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</si>
  <si>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</si>
  <si>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</si>
  <si>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</si>
  <si>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</si>
  <si>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</si>
  <si>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</si>
  <si>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</si>
  <si>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</si>
  <si>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</si>
  <si>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</si>
  <si>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</si>
  <si>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</si>
  <si>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</si>
  <si>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</si>
  <si>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</si>
  <si>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</si>
  <si>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</si>
  <si>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</si>
  <si>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</si>
  <si>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</si>
  <si>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</si>
  <si>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</si>
  <si>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</si>
  <si>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</si>
  <si>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</si>
  <si>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</si>
  <si>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</si>
  <si>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</si>
  <si>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</si>
  <si>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</si>
  <si>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</si>
  <si>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</si>
  <si>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</si>
  <si>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</si>
  <si>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</si>
  <si>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</si>
  <si>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</si>
  <si>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</si>
  <si>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</si>
  <si>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</si>
  <si>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</si>
  <si>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</si>
  <si>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</si>
  <si>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</si>
  <si>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</si>
  <si>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</si>
  <si>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</si>
  <si>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</si>
  <si>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</si>
  <si>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</si>
  <si>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</si>
  <si>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</si>
  <si>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</si>
  <si>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</si>
  <si>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</si>
  <si>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</si>
  <si>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</si>
  <si>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</si>
  <si>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</si>
  <si>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</si>
  <si>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</si>
  <si>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</si>
  <si>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</si>
  <si>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</si>
  <si>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</si>
  <si>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</si>
  <si>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</si>
  <si>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</si>
  <si>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</si>
  <si>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</si>
  <si>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</si>
  <si>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</si>
  <si>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</si>
  <si>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</si>
  <si>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</si>
  <si>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</si>
  <si>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</si>
  <si>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</si>
  <si>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</si>
  <si>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</si>
  <si>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</si>
  <si>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</si>
  <si>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</si>
  <si>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</si>
  <si>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</si>
  <si>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</si>
  <si>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</si>
  <si>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</si>
  <si>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</si>
  <si>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</si>
  <si>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</si>
  <si>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</si>
  <si>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</si>
  <si>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</si>
  <si>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</si>
  <si>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</si>
  <si>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</si>
  <si>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</si>
  <si>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</si>
  <si>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</si>
  <si>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</si>
  <si>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</si>
  <si>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</si>
  <si>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</si>
  <si>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</si>
  <si>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</si>
  <si>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</si>
  <si>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</si>
  <si>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</si>
  <si>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</si>
  <si>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</si>
  <si>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</si>
  <si>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</si>
  <si>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</si>
  <si>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</si>
  <si>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</si>
  <si>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</si>
  <si>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</si>
  <si>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</si>
  <si>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</si>
  <si>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</si>
  <si>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</si>
  <si>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</si>
  <si>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</si>
  <si>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</si>
  <si>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</si>
  <si>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</si>
  <si>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</si>
  <si>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</si>
  <si>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</si>
  <si>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</si>
  <si>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</si>
  <si>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</si>
  <si>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</si>
  <si>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</si>
  <si>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</si>
  <si>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</si>
  <si>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</si>
  <si>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</si>
  <si>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</si>
  <si>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</si>
  <si>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</si>
  <si>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</si>
  <si>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</si>
  <si>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</si>
  <si>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</si>
  <si>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</si>
  <si>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</si>
  <si>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</si>
  <si>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</si>
  <si>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</si>
  <si>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</si>
  <si>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</si>
  <si>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</si>
  <si>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</si>
  <si>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</si>
  <si>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</si>
  <si>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</si>
  <si>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</si>
  <si>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</si>
  <si>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</si>
  <si>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</si>
  <si>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</si>
  <si>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</si>
  <si>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</si>
  <si>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</si>
  <si>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</si>
  <si>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</si>
  <si>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</si>
  <si>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</si>
  <si>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</si>
  <si>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</si>
  <si>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</si>
  <si>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</si>
  <si>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</si>
  <si>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</si>
  <si>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</si>
  <si>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</si>
  <si>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</si>
  <si>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</si>
  <si>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</si>
  <si>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</si>
  <si>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</si>
  <si>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</si>
  <si>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</si>
  <si>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</si>
  <si>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</si>
  <si>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</si>
  <si>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</si>
  <si>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</si>
  <si>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</si>
  <si>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</si>
  <si>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</si>
  <si>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</si>
  <si>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</si>
  <si>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</si>
  <si>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</si>
  <si>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</si>
  <si>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</si>
  <si>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</si>
  <si>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</si>
  <si>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</si>
  <si>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</si>
  <si>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</si>
  <si>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</si>
  <si>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</si>
  <si>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</si>
  <si>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</si>
  <si>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</si>
  <si>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</si>
  <si>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</si>
  <si>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</si>
  <si>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</si>
  <si>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</si>
  <si>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</si>
  <si>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</si>
  <si>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</si>
  <si>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</si>
  <si>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</si>
  <si>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</si>
  <si>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</si>
  <si>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</si>
  <si>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</si>
  <si>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</si>
  <si>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</si>
  <si>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</si>
  <si>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</si>
  <si>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</si>
  <si>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</si>
  <si>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</si>
  <si>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</si>
  <si>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</si>
  <si>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</si>
  <si>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</si>
  <si>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</si>
  <si>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</si>
  <si>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</si>
  <si>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</si>
  <si>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</si>
  <si>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</si>
  <si>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</si>
  <si>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</si>
  <si>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</si>
  <si>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</si>
  <si>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</si>
  <si>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</si>
  <si>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</si>
  <si>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</si>
  <si>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</si>
  <si>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</si>
  <si>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</si>
  <si>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</si>
  <si>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</si>
  <si>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</si>
  <si>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</si>
  <si>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</si>
  <si>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</si>
  <si>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</si>
  <si>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</si>
  <si>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</si>
  <si>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</si>
  <si>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</si>
  <si>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</si>
  <si>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</si>
  <si>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</si>
  <si>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</si>
  <si>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</si>
  <si>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</si>
  <si>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</si>
  <si>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</si>
  <si>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</si>
  <si>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</si>
  <si>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</si>
  <si>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</si>
  <si>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</si>
  <si>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</si>
  <si>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</si>
  <si>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</si>
  <si>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</si>
  <si>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</si>
  <si>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</si>
  <si>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</si>
  <si>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</si>
  <si>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</si>
  <si>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</si>
  <si>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</si>
  <si>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</si>
  <si>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</si>
  <si>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</si>
  <si>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</si>
  <si>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</si>
  <si>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</si>
  <si>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</si>
  <si>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</si>
  <si>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</si>
  <si>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</si>
  <si>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</si>
  <si>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</si>
  <si>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</si>
  <si>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</si>
  <si>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</si>
  <si>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</si>
  <si>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</si>
  <si>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</si>
  <si>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</si>
  <si>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</si>
  <si>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</si>
  <si>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</si>
  <si>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</si>
  <si>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</si>
  <si>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</si>
  <si>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</si>
  <si>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</si>
  <si>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</si>
  <si>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</si>
  <si>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</si>
  <si>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</si>
  <si>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</si>
  <si>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</si>
  <si>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</si>
  <si>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</si>
  <si>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</si>
  <si>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</si>
  <si>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</si>
  <si>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</si>
  <si>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</si>
  <si>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</si>
  <si>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</si>
  <si>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</si>
  <si>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</si>
  <si>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</si>
  <si>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</si>
  <si>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</si>
  <si>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</si>
  <si>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</si>
  <si>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</si>
  <si>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</si>
  <si>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</si>
  <si>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</si>
  <si>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</si>
  <si>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</si>
  <si>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</si>
  <si>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</si>
  <si>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</si>
  <si>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</si>
  <si>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</si>
  <si>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</si>
  <si>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</si>
  <si>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</si>
  <si>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</si>
  <si>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</si>
  <si>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</si>
  <si>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</si>
  <si>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</si>
  <si>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</si>
  <si>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</si>
  <si>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</si>
  <si>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</si>
  <si>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</si>
  <si>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</si>
  <si>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</si>
  <si>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</si>
  <si>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</si>
  <si>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</si>
  <si>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</si>
  <si>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</si>
  <si>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</si>
  <si>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</si>
  <si>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</si>
  <si>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</si>
  <si>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</si>
  <si>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</si>
  <si>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</si>
  <si>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</si>
  <si>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</si>
  <si>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</si>
  <si>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</si>
  <si>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</si>
  <si>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</si>
  <si>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</si>
  <si>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</si>
  <si>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</si>
  <si>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</si>
  <si>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</si>
  <si>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</si>
  <si>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</si>
  <si>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</si>
  <si>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</si>
  <si>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</si>
  <si>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</si>
  <si>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</si>
  <si>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</si>
  <si>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</si>
  <si>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</si>
  <si>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</si>
  <si>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</si>
  <si>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</si>
  <si>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</si>
  <si>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</si>
  <si>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</si>
  <si>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</si>
  <si>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</si>
  <si>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</si>
  <si>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</si>
  <si>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</si>
  <si>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</si>
  <si>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</si>
  <si>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</si>
  <si>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</si>
  <si>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</si>
  <si>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</si>
  <si>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</si>
  <si>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</si>
  <si>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</si>
  <si>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</si>
  <si>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</si>
  <si>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</si>
  <si>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</si>
  <si>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</si>
  <si>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</si>
  <si>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</si>
  <si>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</si>
  <si>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</si>
  <si>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</si>
  <si>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</si>
  <si>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</si>
  <si>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</si>
  <si>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</si>
  <si>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</si>
  <si>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</si>
  <si>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</si>
  <si>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</si>
  <si>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</si>
  <si>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</si>
  <si>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</si>
  <si>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</si>
  <si>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</si>
  <si>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</si>
  <si>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</si>
  <si>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</si>
  <si>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</si>
  <si>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</si>
  <si>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</si>
  <si>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</si>
  <si>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</si>
  <si>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</si>
  <si>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</si>
  <si>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</si>
  <si>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</si>
  <si>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</si>
  <si>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</si>
  <si>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</si>
  <si>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</si>
  <si>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</si>
  <si>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</si>
  <si>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</si>
  <si>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</si>
  <si>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</si>
  <si>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</si>
  <si>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</si>
  <si>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</si>
  <si>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</si>
  <si>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</si>
  <si>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</si>
  <si>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</si>
  <si>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</si>
  <si>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</si>
  <si>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</si>
  <si>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</si>
  <si>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</si>
  <si>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</si>
  <si>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</si>
  <si>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</si>
  <si>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</si>
  <si>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</si>
  <si>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</si>
  <si>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</si>
  <si>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</si>
  <si>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</si>
  <si>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</si>
  <si>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</si>
  <si>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</si>
  <si>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</si>
  <si>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</si>
  <si>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</si>
  <si>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</si>
  <si>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</si>
  <si>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</si>
  <si>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</si>
  <si>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</si>
  <si>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</si>
  <si>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</si>
  <si>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</si>
  <si>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</si>
  <si>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</si>
  <si>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</si>
  <si>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</si>
  <si>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</si>
  <si>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</si>
  <si>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</si>
  <si>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</si>
  <si>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</si>
  <si>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</si>
  <si>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</si>
  <si>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</si>
  <si>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</si>
  <si>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</si>
  <si>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</si>
  <si>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</si>
  <si>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</si>
  <si>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</si>
  <si>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</si>
  <si>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</si>
  <si>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</si>
  <si>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</si>
  <si>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</si>
  <si>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</si>
  <si>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</si>
  <si>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</si>
  <si>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</si>
  <si>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</si>
  <si>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</si>
  <si>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</si>
  <si>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</si>
  <si>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</si>
  <si>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</si>
  <si>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</si>
  <si>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</si>
  <si>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</si>
  <si>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</si>
  <si>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</si>
  <si>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</si>
  <si>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</si>
  <si>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</si>
  <si>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</si>
  <si>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</si>
  <si>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</si>
  <si>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</si>
  <si>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</si>
  <si>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</si>
  <si>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</si>
  <si>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</si>
  <si>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</si>
  <si>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</si>
  <si>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</si>
  <si>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</si>
  <si>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</si>
  <si>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</si>
  <si>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</si>
  <si>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</si>
  <si>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</si>
  <si>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</si>
  <si>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</si>
  <si>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</si>
  <si>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</si>
  <si>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</si>
  <si>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</si>
  <si>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</si>
  <si>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</si>
  <si>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</si>
  <si>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</si>
  <si>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</si>
  <si>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</si>
  <si>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</si>
  <si>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</si>
  <si>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</si>
  <si>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</si>
  <si>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</si>
  <si>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</si>
  <si>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</si>
  <si>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</si>
  <si>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</si>
  <si>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</si>
  <si>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</si>
  <si>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</si>
  <si>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</si>
  <si>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</si>
  <si>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</si>
  <si>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</si>
  <si>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</si>
  <si>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</si>
  <si>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</si>
  <si>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</si>
  <si>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</si>
  <si>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</si>
  <si>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</si>
  <si>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</si>
  <si>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</si>
  <si>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</si>
  <si>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</si>
  <si>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</si>
  <si>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</si>
  <si>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</si>
  <si>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</si>
  <si>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</si>
  <si>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</si>
  <si>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</si>
  <si>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</si>
  <si>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</si>
  <si>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</si>
  <si>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</si>
  <si>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</si>
  <si>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</si>
  <si>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</si>
  <si>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</si>
  <si>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</si>
  <si>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</si>
  <si>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</si>
  <si>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</si>
  <si>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</si>
  <si>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</si>
  <si>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</si>
  <si>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</si>
  <si>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</si>
  <si>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</si>
  <si>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</si>
  <si>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</si>
  <si>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</si>
  <si>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</si>
  <si>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</si>
  <si>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</si>
  <si>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</si>
  <si>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</si>
  <si>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</si>
  <si>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</si>
  <si>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</si>
  <si>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</si>
  <si>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</si>
  <si>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</si>
  <si>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</si>
  <si>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</si>
  <si>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</si>
  <si>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</si>
  <si>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</si>
  <si>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</si>
  <si>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</si>
  <si>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</si>
  <si>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</si>
  <si>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</si>
  <si>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</si>
  <si>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</si>
  <si>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</si>
  <si>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</si>
  <si>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</si>
  <si>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</si>
  <si>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</si>
  <si>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</si>
  <si>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</si>
  <si>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</si>
  <si>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</si>
  <si>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</si>
  <si>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</si>
  <si>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</si>
  <si>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</si>
  <si>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</si>
  <si>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</si>
  <si>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</si>
  <si>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</si>
  <si>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</si>
  <si>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</si>
  <si>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</si>
  <si>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</si>
  <si>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</si>
  <si>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</si>
  <si>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</si>
  <si>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</si>
  <si>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</si>
  <si>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</si>
  <si>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</si>
  <si>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</si>
  <si>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</si>
  <si>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</si>
  <si>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</si>
  <si>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</si>
  <si>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</si>
  <si>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</si>
  <si>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</si>
  <si>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</si>
  <si>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</si>
  <si>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</si>
  <si>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</si>
  <si>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</si>
  <si>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</si>
  <si>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</si>
  <si>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</si>
  <si>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</si>
  <si>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</si>
  <si>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</si>
  <si>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</si>
  <si>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</si>
  <si>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</si>
  <si>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</si>
  <si>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</si>
  <si>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</si>
  <si>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</si>
  <si>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</si>
  <si>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</si>
  <si>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</si>
  <si>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</si>
  <si>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</si>
  <si>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</si>
  <si>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</si>
  <si>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</si>
  <si>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</si>
  <si>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</si>
  <si>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</si>
  <si>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</si>
  <si>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</si>
  <si>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</si>
  <si>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</si>
  <si>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</si>
  <si>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</si>
  <si>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</si>
  <si>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</si>
  <si>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</si>
  <si>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</si>
  <si>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</si>
  <si>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</si>
  <si>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</si>
  <si>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</si>
  <si>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</si>
  <si>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</si>
  <si>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</si>
  <si>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</si>
  <si>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</si>
  <si>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</si>
  <si>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</si>
  <si>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</si>
  <si>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</si>
  <si>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</si>
  <si>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</si>
  <si>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</si>
  <si>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</si>
  <si>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</si>
  <si>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</si>
  <si>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</si>
  <si>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</si>
  <si>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</si>
  <si>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</si>
  <si>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</si>
  <si>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</si>
  <si>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</si>
  <si>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</si>
  <si>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</si>
  <si>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</si>
  <si>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</si>
  <si>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</si>
  <si>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</si>
  <si>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</si>
  <si>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</si>
  <si>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</si>
  <si>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</si>
  <si>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</si>
  <si>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</si>
  <si>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</si>
  <si>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</si>
  <si>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</si>
  <si>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</si>
  <si>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</si>
  <si>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</si>
  <si>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</si>
  <si>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</si>
  <si>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</si>
  <si>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</si>
  <si>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</si>
  <si>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</si>
  <si>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</si>
  <si>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</si>
  <si>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</si>
  <si>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</si>
  <si>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</si>
  <si>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</si>
  <si>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</si>
  <si>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</si>
  <si>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</si>
  <si>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</si>
  <si>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</si>
  <si>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</si>
  <si>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</si>
  <si>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</si>
  <si>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</si>
  <si>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</si>
  <si>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</si>
  <si>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</si>
  <si>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</si>
  <si>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</si>
  <si>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</si>
  <si>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</si>
  <si>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</si>
  <si>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</si>
  <si>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</si>
  <si>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</si>
  <si>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</si>
  <si>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</si>
  <si>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</si>
  <si>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</si>
  <si>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</si>
  <si>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</si>
  <si>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</si>
  <si>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</si>
  <si>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</si>
  <si>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</si>
  <si>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</si>
  <si>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</si>
  <si>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</si>
  <si>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</si>
  <si>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</si>
  <si>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</si>
  <si>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</si>
  <si>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</si>
  <si>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</si>
  <si>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</si>
  <si>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</si>
  <si>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</si>
  <si>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</si>
  <si>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</si>
  <si>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</si>
  <si>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</si>
  <si>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</si>
  <si>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</si>
  <si>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</si>
  <si>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</si>
  <si>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</si>
  <si>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</si>
  <si>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</si>
  <si>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</si>
  <si>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</si>
  <si>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</si>
  <si>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</si>
  <si>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</si>
  <si>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</si>
  <si>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</si>
  <si>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</si>
  <si>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</si>
  <si>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</si>
  <si>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</si>
  <si>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</si>
  <si>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</si>
  <si>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</si>
  <si>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</si>
  <si>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</si>
  <si>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</si>
  <si>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</si>
  <si>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</si>
  <si>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</si>
  <si>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</si>
  <si>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</si>
  <si>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</si>
  <si>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</si>
  <si>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</si>
  <si>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</si>
  <si>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</si>
  <si>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</si>
  <si>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</si>
  <si>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</si>
  <si>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</si>
  <si>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</si>
  <si>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</si>
  <si>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</si>
  <si>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</si>
  <si>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</si>
  <si>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</si>
  <si>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</si>
  <si>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</si>
  <si>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</si>
  <si>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</si>
  <si>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</si>
  <si>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</si>
  <si>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</si>
  <si>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</si>
  <si>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</si>
  <si>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</si>
  <si>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</si>
  <si>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</si>
  <si>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</si>
  <si>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</si>
  <si>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</si>
  <si>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</si>
  <si>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</si>
  <si>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</si>
  <si>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</si>
  <si>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</si>
  <si>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</si>
  <si>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</si>
  <si>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</si>
  <si>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</si>
  <si>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</si>
  <si>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</si>
  <si>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</si>
  <si>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</si>
  <si>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</si>
  <si>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</si>
  <si>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</si>
  <si>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</si>
  <si>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</si>
  <si>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</si>
  <si>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</si>
  <si>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</si>
  <si>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</si>
  <si>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</si>
  <si>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</si>
  <si>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</si>
  <si>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</si>
  <si>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</si>
  <si>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</si>
  <si>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</si>
  <si>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</si>
  <si>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</si>
  <si>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</si>
  <si>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</si>
  <si>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</si>
  <si>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</si>
  <si>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</si>
  <si>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</si>
  <si>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</si>
  <si>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</si>
  <si>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</si>
  <si>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</si>
  <si>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</si>
  <si>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</si>
  <si>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</si>
  <si>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</si>
  <si>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</si>
  <si>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</si>
  <si>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</si>
  <si>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</si>
  <si>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</si>
  <si>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</si>
  <si>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</si>
  <si>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</si>
  <si>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</si>
  <si>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</si>
  <si>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</si>
  <si>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</si>
  <si>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</si>
  <si>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</si>
  <si>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</si>
  <si>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</si>
  <si>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</si>
  <si>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</si>
  <si>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</si>
  <si>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</si>
  <si>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</si>
  <si>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</si>
  <si>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</si>
  <si>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</si>
  <si>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</si>
  <si>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</si>
  <si>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</si>
  <si>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</si>
  <si>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</si>
  <si>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</si>
  <si>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</si>
  <si>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</si>
  <si>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</si>
  <si>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</si>
  <si>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</si>
  <si>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</si>
  <si>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</si>
  <si>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</si>
  <si>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</si>
  <si>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</si>
  <si>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</si>
  <si>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</si>
  <si>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</si>
  <si>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</si>
  <si>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</si>
  <si>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</si>
  <si>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</si>
  <si>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</si>
  <si>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</si>
  <si>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</si>
  <si>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</si>
  <si>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</si>
  <si>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</si>
  <si>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</si>
  <si>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</si>
  <si>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</si>
  <si>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</si>
  <si>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</si>
  <si>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</si>
  <si>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</si>
  <si>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</si>
  <si>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</si>
  <si>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</si>
  <si>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</si>
  <si>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</si>
  <si>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</si>
  <si>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</si>
  <si>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</si>
  <si>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</si>
  <si>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</si>
  <si>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</si>
  <si>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</si>
  <si>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</si>
  <si>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</si>
  <si>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</si>
  <si>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</si>
  <si>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</si>
  <si>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</si>
  <si>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</si>
  <si>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</si>
  <si>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</si>
  <si>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</si>
  <si>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</si>
  <si>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</si>
  <si>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</si>
  <si>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</si>
  <si>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</si>
  <si>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</si>
  <si>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</si>
  <si>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</si>
  <si>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</si>
  <si>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</si>
  <si>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</si>
  <si>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</si>
  <si>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</si>
  <si>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</si>
  <si>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</si>
  <si>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</si>
  <si>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</si>
  <si>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</si>
  <si>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</si>
  <si>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</si>
  <si>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</si>
  <si>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</si>
  <si>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</si>
  <si>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</si>
  <si>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</si>
  <si>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</si>
  <si>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</si>
  <si>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</si>
  <si>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</si>
  <si>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</si>
  <si>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</si>
  <si>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</si>
  <si>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</si>
  <si>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</si>
  <si>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</si>
  <si>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</si>
  <si>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</si>
  <si>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</si>
  <si>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</si>
  <si>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</si>
  <si>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</si>
  <si>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</si>
  <si>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</si>
  <si>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</si>
  <si>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</si>
  <si>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</si>
  <si>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</si>
  <si>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</si>
  <si>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</si>
  <si>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</si>
  <si>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</si>
  <si>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</si>
  <si>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</si>
  <si>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</si>
  <si>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</si>
  <si>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</si>
  <si>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</si>
  <si>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</si>
  <si>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</si>
  <si>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</si>
  <si>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</si>
  <si>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</si>
  <si>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</si>
  <si>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</si>
  <si>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</si>
  <si>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</si>
  <si>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</si>
  <si>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</si>
  <si>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</si>
  <si>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</si>
  <si>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</si>
  <si>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</si>
  <si>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</si>
  <si>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</si>
  <si>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</si>
  <si>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</si>
  <si>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</si>
  <si>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</si>
  <si>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</si>
  <si>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</si>
  <si>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</si>
  <si>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</si>
  <si>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</si>
  <si>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</si>
  <si>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</si>
  <si>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</si>
  <si>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</si>
  <si>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</si>
  <si>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</si>
  <si>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</si>
  <si>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</si>
  <si>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</si>
  <si>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</si>
  <si>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</si>
  <si>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</si>
  <si>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</si>
  <si>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</si>
  <si>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</si>
  <si>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</si>
  <si>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</si>
  <si>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</si>
  <si>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</si>
  <si>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</si>
  <si>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</si>
  <si>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</si>
  <si>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</si>
  <si>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</si>
  <si>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</si>
  <si>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</si>
  <si>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</si>
  <si>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</si>
  <si>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</si>
  <si>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</si>
  <si>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</si>
  <si>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</si>
  <si>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</si>
  <si>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</si>
  <si>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</si>
  <si>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</si>
  <si>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</si>
  <si>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</si>
  <si>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</si>
  <si>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</si>
  <si>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</si>
  <si>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</si>
  <si>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</si>
  <si>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</si>
  <si>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</si>
  <si>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</si>
  <si>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</si>
  <si>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</si>
  <si>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</si>
  <si>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</si>
  <si>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</si>
  <si>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</si>
  <si>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</si>
  <si>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</si>
  <si>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</si>
  <si>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</si>
  <si>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</si>
  <si>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</si>
  <si>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</si>
  <si>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</si>
  <si>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</si>
  <si>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</si>
  <si>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</si>
  <si>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</si>
  <si>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</si>
  <si>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</si>
  <si>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</si>
  <si>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</si>
  <si>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</si>
  <si>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</si>
  <si>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</si>
  <si>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</si>
  <si>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</si>
  <si>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</si>
  <si>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</si>
  <si>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</si>
  <si>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</si>
  <si>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</si>
  <si>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</si>
  <si>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</si>
  <si>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</si>
  <si>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</si>
  <si>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</si>
  <si>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</si>
  <si>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</si>
  <si>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</si>
  <si>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</si>
  <si>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</si>
  <si>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</si>
  <si>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</si>
  <si>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</si>
  <si>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</si>
  <si>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</si>
  <si>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</si>
  <si>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</si>
  <si>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</si>
  <si>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</si>
  <si>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</si>
  <si>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</si>
  <si>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</si>
  <si>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</si>
  <si>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</si>
  <si>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</si>
  <si>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</si>
  <si>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</si>
  <si>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</si>
  <si>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</si>
  <si>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</si>
  <si>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</si>
  <si>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</si>
  <si>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</si>
  <si>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</si>
  <si>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</si>
  <si>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</si>
  <si>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</si>
  <si>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</si>
  <si>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</si>
  <si>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</si>
  <si>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</si>
  <si>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</si>
  <si>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</si>
  <si>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</si>
  <si>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</si>
  <si>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</si>
  <si>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</si>
  <si>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</si>
  <si>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</si>
  <si>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</si>
  <si>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</si>
  <si>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</si>
  <si>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</si>
  <si>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</si>
  <si>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</si>
  <si>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</si>
  <si>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</si>
  <si>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</si>
  <si>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</si>
  <si>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</si>
  <si>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</si>
  <si>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</si>
  <si>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</si>
  <si>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</si>
  <si>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</si>
  <si>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</si>
  <si>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</si>
  <si>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</si>
  <si>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</si>
  <si>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</si>
  <si>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</si>
  <si>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</si>
  <si>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</si>
  <si>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</si>
  <si>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</si>
  <si>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</si>
  <si>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</si>
  <si>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</si>
  <si>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</si>
  <si>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</si>
  <si>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</si>
  <si>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</si>
  <si>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</si>
  <si>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</si>
  <si>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</si>
  <si>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</si>
  <si>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</si>
  <si>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</si>
  <si>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</si>
  <si>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</si>
  <si>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</si>
  <si>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</si>
  <si>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</si>
  <si>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</si>
  <si>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</si>
  <si>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</si>
  <si>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</si>
  <si>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</si>
  <si>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</si>
  <si>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</si>
  <si>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</si>
  <si>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</si>
  <si>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</si>
  <si>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</si>
  <si>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</si>
  <si>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</si>
  <si>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</si>
  <si>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</si>
  <si>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</si>
  <si>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</si>
  <si>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</si>
  <si>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</si>
  <si>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</si>
  <si>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</si>
  <si>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</si>
  <si>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</si>
  <si>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</si>
  <si>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</si>
  <si>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</si>
  <si>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</si>
  <si>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</si>
  <si>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</si>
  <si>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</si>
  <si>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</si>
  <si>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</si>
  <si>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</si>
  <si>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</si>
  <si>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</si>
  <si>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</si>
  <si>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</si>
  <si>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</si>
  <si>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</si>
  <si>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</si>
  <si>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</si>
  <si>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</si>
  <si>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</si>
  <si>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</si>
  <si>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</si>
  <si>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</si>
  <si>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</si>
  <si>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</si>
  <si>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</si>
  <si>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</si>
  <si>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</si>
  <si>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</si>
  <si>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</si>
  <si>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</si>
  <si>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</si>
  <si>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</si>
  <si>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</si>
  <si>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</si>
  <si>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</si>
  <si>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</si>
  <si>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</si>
  <si>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</si>
  <si>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</si>
  <si>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</si>
  <si>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</si>
  <si>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</si>
  <si>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</si>
  <si>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</si>
  <si>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</si>
  <si>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</si>
  <si>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</si>
  <si>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</si>
  <si>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</si>
  <si>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</si>
  <si>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</si>
  <si>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</si>
  <si>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</si>
  <si>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</si>
  <si>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</si>
  <si>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</si>
  <si>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</si>
  <si>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</si>
  <si>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</si>
  <si>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</si>
  <si>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</si>
  <si>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</si>
  <si>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</si>
  <si>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</si>
  <si>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</si>
  <si>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</si>
  <si>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</si>
  <si>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</si>
  <si>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</si>
  <si>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</si>
  <si>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</si>
  <si>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</si>
  <si>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</si>
  <si>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</si>
  <si>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</si>
  <si>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</si>
  <si>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</si>
  <si>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</si>
  <si>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</si>
  <si>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</si>
  <si>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</si>
  <si>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</si>
  <si>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</si>
  <si>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</si>
  <si>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</si>
  <si>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</si>
  <si>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</si>
  <si>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</si>
  <si>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</si>
  <si>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</si>
  <si>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</si>
  <si>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</si>
  <si>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</si>
  <si>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</si>
  <si>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</si>
  <si>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</si>
  <si>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</si>
  <si>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</si>
  <si>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</si>
  <si>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</si>
  <si>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</si>
  <si>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</si>
  <si>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</si>
  <si>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</si>
  <si>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</si>
  <si>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</si>
  <si>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</si>
  <si>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</si>
  <si>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</si>
  <si>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</si>
  <si>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</si>
  <si>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</si>
  <si>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</si>
  <si>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</si>
  <si>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</si>
  <si>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</si>
  <si>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</si>
  <si>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</si>
  <si>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</si>
  <si>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</si>
  <si>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</si>
  <si>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</si>
  <si>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</si>
  <si>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</si>
  <si>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</si>
  <si>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</si>
  <si>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</si>
  <si>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</si>
  <si>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</si>
  <si>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</si>
  <si>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</si>
  <si>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</si>
  <si>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</si>
  <si>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</si>
  <si>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</si>
  <si>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</si>
  <si>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</si>
  <si>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</si>
  <si>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</si>
  <si>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</si>
  <si>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</si>
  <si>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</si>
  <si>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</si>
  <si>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</si>
  <si>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</si>
  <si>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</si>
  <si>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</si>
  <si>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</si>
  <si>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</si>
  <si>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</si>
  <si>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</si>
  <si>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</si>
  <si>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</si>
  <si>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</si>
  <si>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</si>
  <si>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</si>
  <si>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</si>
  <si>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</si>
  <si>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</si>
  <si>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</si>
  <si>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</si>
  <si>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</si>
  <si>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</si>
  <si>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</si>
  <si>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</si>
  <si>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</si>
  <si>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</si>
  <si>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</si>
  <si>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</si>
  <si>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</si>
  <si>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</si>
  <si>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</si>
  <si>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</si>
  <si>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</si>
  <si>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</si>
  <si>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</si>
  <si>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</si>
  <si>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</si>
  <si>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</si>
  <si>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</si>
  <si>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</si>
  <si>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</si>
  <si>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</si>
  <si>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</si>
  <si>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</si>
  <si>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</si>
  <si>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</si>
  <si>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</si>
  <si>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</si>
  <si>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</si>
  <si>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</si>
  <si>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</si>
  <si>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</si>
  <si>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</si>
  <si>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</si>
  <si>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</si>
  <si>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</si>
  <si>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</si>
  <si>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</si>
  <si>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</si>
  <si>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</si>
  <si>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</si>
  <si>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</si>
  <si>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</si>
  <si>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</si>
  <si>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</si>
  <si>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</si>
  <si>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</si>
  <si>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</si>
  <si>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</si>
  <si>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</si>
  <si>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</si>
  <si>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</si>
  <si>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</si>
  <si>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</si>
  <si>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</si>
  <si>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</si>
  <si>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</si>
  <si>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</si>
  <si>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</si>
  <si>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</si>
  <si>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</si>
  <si>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</si>
  <si>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</si>
  <si>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</si>
  <si>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</si>
  <si>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</si>
  <si>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</si>
  <si>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</si>
  <si>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</si>
  <si>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</si>
  <si>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</si>
  <si>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</si>
  <si>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</si>
  <si>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</si>
  <si>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</si>
  <si>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</si>
  <si>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</si>
  <si>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</si>
  <si>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</si>
  <si>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</si>
  <si>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</si>
  <si>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</si>
  <si>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</si>
  <si>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</si>
  <si>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</si>
  <si>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</si>
  <si>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</si>
  <si>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</si>
  <si>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</si>
  <si>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</si>
  <si>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</si>
  <si>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</si>
  <si>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</si>
  <si>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</si>
  <si>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</si>
  <si>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</si>
  <si>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</si>
  <si>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</si>
  <si>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</si>
  <si>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</si>
  <si>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</si>
  <si>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</si>
  <si>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</si>
  <si>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</si>
  <si>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</si>
  <si>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</si>
  <si>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</si>
  <si>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</si>
  <si>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</si>
  <si>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</si>
  <si>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</si>
  <si>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</si>
  <si>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</si>
  <si>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</si>
  <si>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</si>
  <si>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</si>
  <si>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</si>
  <si>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</si>
  <si>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</si>
  <si>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</si>
  <si>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</si>
  <si>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</si>
  <si>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</si>
  <si>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</si>
  <si>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</si>
  <si>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</si>
  <si>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</si>
  <si>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</si>
  <si>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</si>
  <si>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</si>
  <si>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</si>
  <si>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</si>
  <si>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</si>
  <si>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</si>
  <si>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</si>
  <si>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</si>
  <si>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</si>
  <si>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</si>
  <si>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</si>
  <si>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</si>
  <si>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</si>
  <si>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</si>
  <si>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</si>
  <si>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</si>
  <si>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</si>
  <si>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</si>
  <si>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</si>
  <si>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</si>
  <si>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</si>
  <si>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</si>
  <si>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</si>
  <si>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</si>
  <si>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</si>
  <si>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</si>
  <si>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</si>
  <si>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</si>
  <si>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</si>
  <si>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</si>
  <si>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</si>
  <si>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</si>
  <si>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</si>
  <si>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</si>
  <si>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</si>
  <si>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</si>
  <si>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</si>
  <si>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</si>
  <si>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</si>
  <si>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</si>
  <si>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</si>
  <si>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</si>
  <si>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</si>
  <si>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</si>
  <si>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</si>
  <si>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</si>
  <si>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</si>
  <si>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</si>
  <si>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</si>
  <si>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</si>
  <si>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</si>
  <si>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</si>
  <si>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</si>
  <si>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</si>
  <si>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</si>
  <si>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</si>
  <si>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</si>
  <si>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</si>
  <si>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</si>
  <si>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</si>
  <si>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</si>
  <si>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</si>
  <si>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</si>
  <si>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</si>
  <si>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</si>
  <si>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</si>
  <si>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</si>
  <si>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</si>
  <si>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</si>
  <si>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</si>
  <si>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</si>
  <si>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</si>
  <si>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</si>
  <si>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</si>
  <si>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</si>
  <si>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</si>
  <si>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</si>
  <si>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</si>
  <si>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</si>
  <si>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</si>
  <si>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</si>
  <si>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</si>
  <si>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</si>
  <si>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</si>
  <si>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</si>
  <si>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</si>
  <si>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</si>
  <si>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</si>
  <si>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</si>
  <si>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</si>
  <si>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</si>
  <si>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</si>
  <si>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</si>
  <si>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</si>
  <si>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</si>
  <si>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</si>
  <si>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</si>
  <si>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</si>
  <si>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</si>
  <si>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</si>
  <si>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</si>
  <si>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</si>
  <si>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</si>
  <si>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</si>
  <si>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</si>
  <si>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</si>
  <si>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</si>
  <si>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</si>
  <si>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</si>
  <si>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</si>
  <si>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</si>
  <si>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</si>
  <si>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</si>
  <si>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</si>
  <si>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</si>
  <si>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</si>
  <si>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</si>
  <si>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</si>
  <si>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</si>
  <si>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</si>
  <si>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</si>
  <si>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</si>
  <si>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</si>
  <si>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</si>
  <si>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</si>
  <si>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</si>
  <si>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</si>
  <si>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</si>
  <si>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</si>
  <si>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</si>
  <si>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</si>
  <si>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</si>
  <si>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</si>
  <si>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</si>
  <si>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</si>
  <si>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</si>
  <si>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</si>
  <si>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</si>
  <si>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</si>
  <si>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</si>
  <si>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</si>
  <si>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</si>
  <si>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</si>
  <si>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</si>
  <si>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</si>
  <si>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</si>
  <si>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</si>
  <si>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</si>
  <si>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</si>
  <si>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</si>
  <si>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</si>
  <si>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</si>
  <si>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</si>
  <si>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</si>
  <si>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</si>
  <si>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</si>
  <si>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</si>
  <si>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</si>
  <si>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</si>
  <si>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</si>
  <si>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</si>
  <si>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</si>
  <si>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</si>
  <si>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</si>
  <si>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</si>
  <si>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</si>
  <si>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</si>
  <si>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</si>
  <si>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</si>
  <si>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</si>
  <si>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</si>
  <si>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</si>
  <si>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</si>
  <si>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</si>
  <si>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</si>
  <si>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</si>
  <si>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</si>
  <si>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</si>
  <si>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</si>
  <si>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</si>
  <si>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</si>
  <si>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</si>
  <si>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</si>
  <si>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</si>
  <si>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</si>
  <si>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</si>
  <si>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</si>
  <si>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</si>
  <si>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</si>
  <si>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</si>
  <si>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</si>
  <si>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</si>
  <si>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</si>
  <si>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</si>
  <si>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</si>
  <si>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</si>
  <si>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</si>
  <si>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</si>
  <si>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</si>
  <si>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</si>
  <si>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</si>
  <si>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</si>
  <si>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</si>
  <si>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</si>
  <si>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</si>
  <si>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</si>
  <si>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</si>
  <si>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</si>
  <si>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</si>
  <si>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</si>
  <si>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</si>
  <si>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</si>
  <si>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</si>
  <si>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</si>
  <si>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</si>
  <si>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</si>
  <si>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</si>
  <si>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</si>
  <si>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</si>
  <si>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</si>
  <si>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</si>
  <si>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</si>
  <si>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</si>
  <si>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</si>
  <si>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</si>
  <si>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</si>
  <si>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</si>
  <si>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</si>
  <si>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</si>
  <si>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</si>
  <si>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</si>
  <si>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</si>
  <si>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</si>
  <si>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</si>
  <si>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</si>
  <si>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</si>
  <si>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</si>
  <si>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</si>
  <si>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</si>
  <si>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</si>
  <si>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</si>
  <si>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</si>
  <si>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</si>
  <si>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</si>
  <si>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</si>
  <si>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</si>
  <si>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</si>
  <si>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</si>
  <si>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</si>
  <si>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</si>
  <si>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</si>
  <si>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</si>
  <si>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</si>
  <si>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</si>
  <si>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</si>
  <si>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</si>
  <si>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</si>
  <si>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</si>
  <si>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</si>
  <si>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</si>
  <si>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</si>
  <si>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</si>
  <si>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</si>
  <si>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</si>
  <si>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</si>
  <si>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</si>
  <si>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</si>
  <si>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</si>
  <si>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</si>
  <si>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</si>
  <si>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</si>
  <si>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</si>
  <si>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</si>
  <si>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</si>
  <si>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</si>
  <si>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</si>
  <si>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</si>
  <si>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</si>
  <si>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</si>
  <si>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</si>
  <si>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</si>
  <si>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</si>
  <si>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</si>
  <si>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</si>
  <si>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</si>
  <si>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</si>
  <si>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</si>
  <si>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</si>
  <si>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</si>
  <si>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</si>
  <si>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</si>
  <si>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</si>
  <si>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</si>
  <si>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</si>
  <si>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</si>
  <si>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</si>
  <si>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</si>
  <si>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</si>
  <si>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</si>
  <si>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</si>
  <si>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</si>
  <si>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</si>
  <si>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</si>
  <si>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</si>
  <si>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</si>
  <si>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</si>
  <si>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</si>
  <si>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</si>
  <si>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</si>
  <si>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</si>
  <si>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</si>
  <si>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</si>
  <si>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</si>
  <si>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</si>
  <si>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</si>
  <si>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</si>
  <si>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</si>
  <si>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</si>
  <si>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</si>
  <si>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</si>
  <si>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</si>
  <si>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</si>
  <si>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</si>
  <si>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</si>
  <si>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</si>
  <si>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</si>
  <si>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</si>
  <si>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</si>
  <si>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</si>
  <si>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</si>
  <si>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</si>
  <si>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</si>
  <si>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</si>
  <si>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</si>
  <si>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</si>
  <si>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</si>
  <si>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</si>
  <si>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</si>
  <si>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</si>
  <si>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</si>
  <si>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</si>
  <si>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</si>
  <si>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</si>
  <si>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</si>
  <si>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</si>
  <si>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</si>
  <si>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</si>
  <si>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</si>
  <si>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</si>
  <si>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</si>
  <si>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</si>
  <si>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</si>
  <si>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</si>
  <si>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</si>
  <si>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</si>
  <si>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</si>
  <si>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</si>
  <si>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</si>
  <si>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</si>
  <si>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</si>
  <si>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</si>
  <si>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</si>
  <si>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</si>
  <si>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</si>
  <si>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</si>
  <si>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</si>
  <si>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</si>
  <si>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</si>
  <si>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</si>
  <si>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</si>
  <si>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</si>
  <si>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</si>
  <si>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</si>
  <si>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</si>
  <si>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</si>
  <si>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</si>
  <si>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</si>
  <si>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</si>
  <si>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</si>
  <si>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</si>
  <si>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</si>
  <si>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</si>
  <si>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</si>
  <si>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</si>
  <si>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</si>
  <si>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</si>
  <si>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</si>
  <si>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</si>
  <si>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</si>
  <si>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</si>
  <si>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</si>
  <si>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</si>
  <si>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</si>
  <si>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</si>
  <si>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</si>
  <si>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</si>
  <si>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</si>
  <si>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</si>
  <si>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</si>
  <si>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</si>
  <si>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</si>
  <si>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</si>
  <si>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</si>
  <si>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</si>
  <si>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</si>
  <si>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</si>
  <si>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</si>
  <si>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</si>
  <si>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</si>
  <si>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</si>
  <si>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</si>
  <si>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</si>
  <si>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</si>
  <si>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</si>
  <si>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</si>
  <si>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</si>
  <si>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</si>
  <si>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</si>
  <si>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</si>
  <si>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</si>
  <si>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</si>
  <si>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</si>
  <si>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</si>
  <si>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</si>
  <si>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</si>
  <si>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</si>
  <si>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</si>
  <si>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</si>
  <si>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</si>
  <si>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</si>
  <si>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</si>
  <si>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</si>
  <si>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</si>
  <si>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</si>
  <si>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</si>
  <si>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</si>
  <si>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</si>
  <si>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</si>
  <si>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</si>
  <si>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</si>
  <si>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</si>
  <si>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</si>
  <si>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</si>
  <si>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</si>
  <si>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</si>
  <si>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</si>
  <si>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</si>
  <si>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</si>
  <si>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</si>
  <si>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</si>
  <si>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</si>
  <si>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</si>
  <si>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</si>
  <si>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</si>
  <si>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</si>
  <si>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</si>
  <si>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</si>
  <si>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</si>
  <si>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</si>
  <si>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</si>
  <si>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</si>
  <si>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</si>
  <si>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</si>
  <si>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</si>
  <si>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</si>
  <si>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</si>
  <si>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</si>
  <si>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</si>
  <si>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</si>
  <si>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</si>
  <si>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</si>
  <si>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</si>
  <si>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</si>
  <si>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</si>
  <si>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</si>
  <si>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</si>
  <si>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</si>
  <si>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</si>
  <si>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</si>
  <si>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</si>
  <si>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</si>
  <si>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</si>
  <si>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</si>
  <si>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</si>
  <si>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</si>
  <si>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</si>
  <si>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</si>
  <si>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</si>
  <si>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</si>
  <si>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</si>
  <si>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</si>
  <si>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</si>
  <si>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</si>
  <si>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</si>
  <si>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</si>
  <si>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</si>
  <si>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</si>
  <si>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</si>
  <si>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</si>
  <si>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</si>
  <si>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</si>
  <si>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</si>
  <si>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</si>
  <si>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</si>
  <si>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</si>
  <si>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</si>
  <si>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</si>
  <si>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</si>
  <si>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</si>
  <si>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</si>
  <si>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</si>
  <si>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</si>
  <si>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</si>
  <si>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</si>
  <si>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</si>
  <si>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</si>
  <si>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</si>
  <si>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</si>
  <si>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</si>
  <si>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</si>
  <si>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</si>
  <si>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</si>
  <si>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</si>
  <si>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</si>
  <si>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</si>
  <si>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</si>
  <si>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</si>
  <si>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</si>
  <si>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</si>
  <si>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</si>
  <si>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</si>
  <si>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</si>
  <si>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</si>
  <si>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</si>
  <si>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</si>
  <si>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</si>
  <si>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</si>
  <si>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</si>
  <si>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</si>
  <si>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</si>
  <si>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</si>
  <si>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</si>
  <si>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</si>
  <si>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</si>
  <si>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</si>
  <si>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</si>
  <si>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</si>
  <si>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</si>
  <si>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</si>
  <si>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</si>
  <si>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</si>
  <si>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</si>
  <si>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</si>
  <si>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</si>
  <si>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</si>
  <si>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</si>
  <si>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</si>
  <si>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</si>
  <si>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</si>
  <si>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</si>
  <si>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</si>
  <si>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</si>
  <si>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</si>
  <si>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</si>
  <si>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</si>
  <si>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</si>
  <si>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</si>
  <si>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</si>
  <si>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</si>
  <si>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</si>
  <si>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</si>
  <si>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</si>
  <si>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</si>
  <si>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</si>
  <si>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</si>
  <si>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</si>
  <si>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</si>
  <si>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</si>
  <si>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</si>
  <si>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</si>
  <si>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</si>
  <si>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</si>
  <si>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</si>
  <si>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</si>
  <si>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</si>
  <si>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</si>
  <si>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</si>
  <si>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</si>
  <si>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</si>
  <si>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</si>
  <si>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</si>
  <si>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</si>
  <si>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</si>
  <si>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</si>
  <si>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</si>
  <si>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</si>
  <si>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</si>
  <si>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</si>
  <si>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</si>
  <si>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</si>
  <si>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</si>
  <si>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</si>
  <si>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</si>
  <si>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</si>
  <si>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</si>
  <si>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</si>
  <si>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</si>
  <si>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</si>
  <si>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</si>
  <si>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</si>
  <si>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</si>
  <si>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</si>
  <si>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</si>
  <si>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</si>
  <si>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</si>
  <si>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</si>
  <si>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</si>
  <si>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</si>
  <si>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</si>
  <si>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</si>
  <si>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</si>
  <si>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</si>
  <si>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</si>
  <si>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</si>
  <si>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</si>
  <si>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</si>
  <si>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</si>
  <si>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</si>
  <si>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</si>
  <si>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</si>
  <si>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</si>
  <si>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</si>
  <si>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</si>
  <si>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</si>
  <si>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</si>
  <si>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</si>
  <si>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</si>
  <si>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</si>
  <si>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</si>
  <si>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</si>
  <si>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</si>
  <si>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</si>
  <si>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</si>
  <si>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</si>
  <si>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</si>
  <si>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</si>
  <si>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</si>
  <si>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</si>
  <si>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</si>
  <si>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</si>
  <si>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</si>
  <si>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</si>
  <si>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</si>
  <si>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</si>
  <si>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</si>
  <si>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</si>
  <si>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</si>
  <si>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</si>
  <si>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</si>
  <si>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</si>
  <si>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</si>
  <si>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</si>
  <si>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</si>
  <si>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</si>
  <si>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</si>
  <si>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</si>
  <si>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</si>
  <si>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</si>
  <si>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</si>
  <si>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</si>
  <si>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</si>
  <si>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</si>
  <si>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</si>
  <si>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</si>
  <si>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</si>
  <si>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</si>
  <si>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</si>
  <si>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</si>
  <si>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</si>
  <si>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</si>
  <si>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</si>
  <si>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</si>
  <si>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</si>
  <si>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</si>
  <si>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</si>
  <si>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</si>
  <si>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</si>
  <si>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</si>
  <si>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</si>
  <si>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</si>
  <si>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</si>
  <si>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</si>
  <si>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</si>
  <si>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</si>
  <si>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</si>
  <si>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</si>
  <si>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</si>
  <si>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</si>
  <si>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</si>
  <si>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</si>
  <si>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</si>
  <si>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</si>
  <si>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</si>
  <si>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</si>
  <si>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</si>
  <si>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</si>
  <si>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</si>
  <si>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</si>
  <si>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</si>
  <si>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</si>
  <si>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</si>
  <si>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</si>
  <si>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</si>
  <si>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</si>
  <si>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</si>
  <si>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</si>
  <si>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</si>
  <si>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</si>
  <si>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</si>
  <si>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</si>
  <si>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</si>
  <si>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</si>
  <si>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</si>
  <si>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</si>
  <si>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</si>
  <si>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</si>
  <si>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</si>
  <si>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</si>
  <si>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</si>
  <si>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</si>
  <si>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</si>
  <si>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</si>
  <si>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</si>
  <si>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</si>
  <si>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</si>
  <si>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</si>
  <si>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</si>
  <si>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</si>
  <si>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</si>
  <si>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</si>
  <si>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</si>
  <si>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</si>
  <si>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</si>
  <si>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</si>
  <si>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</si>
  <si>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</si>
  <si>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</si>
  <si>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</si>
  <si>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</si>
  <si>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</si>
  <si>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</si>
  <si>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</si>
  <si>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</si>
  <si>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</si>
  <si>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</si>
  <si>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</si>
  <si>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</si>
  <si>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</si>
  <si>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</si>
  <si>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</si>
  <si>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</si>
  <si>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</si>
  <si>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</si>
  <si>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</si>
  <si>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</si>
  <si>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</si>
  <si>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</si>
  <si>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</si>
  <si>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</si>
  <si>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</si>
  <si>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</si>
  <si>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</si>
  <si>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</si>
  <si>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</si>
  <si>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</si>
  <si>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</si>
  <si>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</si>
  <si>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</si>
  <si>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</si>
  <si>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</si>
  <si>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</si>
  <si>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</si>
  <si>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</si>
  <si>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</si>
  <si>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</si>
  <si>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</si>
  <si>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</si>
  <si>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</si>
  <si>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</si>
  <si>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</si>
  <si>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</si>
  <si>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</si>
  <si>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</si>
  <si>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</si>
  <si>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</si>
  <si>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</si>
  <si>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</si>
  <si>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</si>
  <si>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</si>
  <si>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</si>
  <si>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</si>
  <si>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</si>
  <si>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</si>
  <si>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</si>
  <si>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</si>
  <si>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</si>
  <si>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</si>
  <si>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</si>
  <si>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</si>
  <si>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</si>
  <si>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</si>
  <si>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</si>
  <si>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</si>
  <si>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</si>
  <si>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</si>
  <si>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</si>
  <si>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</si>
  <si>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</si>
  <si>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</si>
  <si>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</si>
  <si>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</si>
  <si>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</si>
  <si>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</si>
  <si>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</si>
  <si>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</si>
  <si>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</si>
  <si>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</si>
  <si>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</si>
  <si>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</si>
  <si>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</si>
  <si>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</si>
  <si>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</si>
  <si>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</si>
  <si>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</si>
  <si>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</si>
  <si>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</si>
  <si>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</si>
  <si>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</si>
  <si>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</si>
  <si>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</si>
  <si>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</si>
  <si>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</si>
  <si>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</si>
  <si>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</si>
  <si>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</si>
  <si>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</si>
  <si>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</si>
  <si>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</si>
  <si>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</si>
  <si>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</si>
  <si>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</si>
  <si>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</si>
  <si>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</si>
  <si>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</si>
  <si>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</si>
  <si>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</si>
  <si>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</si>
  <si>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</si>
  <si>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</si>
  <si>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</si>
  <si>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</si>
  <si>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</si>
  <si>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</si>
  <si>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</si>
  <si>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</si>
  <si>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</si>
  <si>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</si>
  <si>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</si>
  <si>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</si>
  <si>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</si>
  <si>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</si>
  <si>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</si>
  <si>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</si>
  <si>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</si>
  <si>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</si>
  <si>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</si>
  <si>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</si>
  <si>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</si>
  <si>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</si>
  <si>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</si>
  <si>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</si>
  <si>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</si>
  <si>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</si>
  <si>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</si>
  <si>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</si>
  <si>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</si>
  <si>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</si>
  <si>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</si>
  <si>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</si>
  <si>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</si>
  <si>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</si>
  <si>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</si>
  <si>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</si>
  <si>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</si>
  <si>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</si>
  <si>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</si>
  <si>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</si>
  <si>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</si>
  <si>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</si>
  <si>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</si>
  <si>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</si>
  <si>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</si>
  <si>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</si>
  <si>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</si>
  <si>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</si>
  <si>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</si>
  <si>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</si>
  <si>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</si>
  <si>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</si>
  <si>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</si>
  <si>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</si>
  <si>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</si>
  <si>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</si>
  <si>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</si>
  <si>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</si>
  <si>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</si>
  <si>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</si>
  <si>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</si>
  <si>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</si>
  <si>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</si>
  <si>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</si>
  <si>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</si>
  <si>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</si>
  <si>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</si>
  <si>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</si>
  <si>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</si>
  <si>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</si>
  <si>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</si>
  <si>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</si>
  <si>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</si>
  <si>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</si>
  <si>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</si>
  <si>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</si>
  <si>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</si>
  <si>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</si>
  <si>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</si>
  <si>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</si>
  <si>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</si>
  <si>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</si>
  <si>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</si>
  <si>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</si>
  <si>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</si>
  <si>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</si>
  <si>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</si>
  <si>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</si>
  <si>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</si>
  <si>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</si>
  <si>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</si>
  <si>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</si>
  <si>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</si>
  <si>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</si>
  <si>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</si>
  <si>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</si>
  <si>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</si>
  <si>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</si>
  <si>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</si>
  <si>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</si>
  <si>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</si>
  <si>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</si>
  <si>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</si>
  <si>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</si>
  <si>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</si>
  <si>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</si>
  <si>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</si>
  <si>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</si>
  <si>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</si>
  <si>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</si>
  <si>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</si>
  <si>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</si>
  <si>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</si>
  <si>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</si>
  <si>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</si>
  <si>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</si>
  <si>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</si>
  <si>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</si>
  <si>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</si>
  <si>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</si>
  <si>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</si>
  <si>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</si>
  <si>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</si>
  <si>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</si>
  <si>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</si>
  <si>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</si>
  <si>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</si>
  <si>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</si>
  <si>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</si>
  <si>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</si>
  <si>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</si>
  <si>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</si>
  <si>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</si>
  <si>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</si>
  <si>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</si>
  <si>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</si>
  <si>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</si>
  <si>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</si>
  <si>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</si>
  <si>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</si>
  <si>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</si>
  <si>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</si>
  <si>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</si>
  <si>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</si>
  <si>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</si>
  <si>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</si>
  <si>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</si>
  <si>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</si>
  <si>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</si>
  <si>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</si>
  <si>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</si>
  <si>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</si>
  <si>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</si>
  <si>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</si>
  <si>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</si>
  <si>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</si>
  <si>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</si>
  <si>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</si>
  <si>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</si>
  <si>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</si>
  <si>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</si>
  <si>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</si>
  <si>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</si>
  <si>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</si>
  <si>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</si>
  <si>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</si>
  <si>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</si>
  <si>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</si>
  <si>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</si>
  <si>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</si>
  <si>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</si>
  <si>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</si>
  <si>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</si>
  <si>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</si>
  <si>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</si>
  <si>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</si>
  <si>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</si>
  <si>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</si>
  <si>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</si>
  <si>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</si>
  <si>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</si>
  <si>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</si>
  <si>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</si>
  <si>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</si>
  <si>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</si>
  <si>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</si>
  <si>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</si>
  <si>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</si>
  <si>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</si>
  <si>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</si>
  <si>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</si>
  <si>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</si>
  <si>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</si>
  <si>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</si>
  <si>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</si>
  <si>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</si>
  <si>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</si>
  <si>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</si>
  <si>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</si>
  <si>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</si>
  <si>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</si>
  <si>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</si>
  <si>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</si>
  <si>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</si>
  <si>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</si>
  <si>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</si>
  <si>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</si>
  <si>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</si>
  <si>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</si>
  <si>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</si>
  <si>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</si>
  <si>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</si>
  <si>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</si>
  <si>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</si>
  <si>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</si>
  <si>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</si>
  <si>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</si>
  <si>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</si>
  <si>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</si>
  <si>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</si>
  <si>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</si>
  <si>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</si>
  <si>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</si>
  <si>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</si>
  <si>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</si>
  <si>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</si>
  <si>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</si>
  <si>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</si>
  <si>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</si>
  <si>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</si>
  <si>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</si>
  <si>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</si>
  <si>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</si>
  <si>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</si>
  <si>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</si>
  <si>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</si>
  <si>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</si>
  <si>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</si>
  <si>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</si>
  <si>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</si>
  <si>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</si>
  <si>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</si>
  <si>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</si>
  <si>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</si>
  <si>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</si>
  <si>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</si>
  <si>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</si>
  <si>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</si>
  <si>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</si>
  <si>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</si>
  <si>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</si>
  <si>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</si>
  <si>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</si>
  <si>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</si>
  <si>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</si>
  <si>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</si>
  <si>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</si>
  <si>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</si>
  <si>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</si>
  <si>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</si>
  <si>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</si>
  <si>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</si>
  <si>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</si>
  <si>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</si>
  <si>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</si>
  <si>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</si>
  <si>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</si>
  <si>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</si>
  <si>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</si>
  <si>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</si>
  <si>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</si>
  <si>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</si>
  <si>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</si>
  <si>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</si>
  <si>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</si>
  <si>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</si>
  <si>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</si>
  <si>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</si>
  <si>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</si>
  <si>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</si>
  <si>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</si>
  <si>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</si>
  <si>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</si>
  <si>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</si>
  <si>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</si>
  <si>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</si>
  <si>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</si>
  <si>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</si>
  <si>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</si>
  <si>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</si>
  <si>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</si>
  <si>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</si>
  <si>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</si>
  <si>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</si>
  <si>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</si>
  <si>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</si>
  <si>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</si>
  <si>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</si>
  <si>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</si>
  <si>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</si>
  <si>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</si>
  <si>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</si>
  <si>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</si>
  <si>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</si>
  <si>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</si>
  <si>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</si>
  <si>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</si>
  <si>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</si>
  <si>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</si>
  <si>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</si>
  <si>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</si>
  <si>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</si>
  <si>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</si>
  <si>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</si>
  <si>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</si>
  <si>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</si>
  <si>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</si>
  <si>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</si>
  <si>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</si>
  <si>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</si>
  <si>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</si>
  <si>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</si>
  <si>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</si>
  <si>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</si>
  <si>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</si>
  <si>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</si>
  <si>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</si>
  <si>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</si>
  <si>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</si>
  <si>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</si>
  <si>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</si>
  <si>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</si>
  <si>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</si>
  <si>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</si>
  <si>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</si>
  <si>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</si>
  <si>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</si>
  <si>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</si>
  <si>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</si>
  <si>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</si>
  <si>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</si>
  <si>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</si>
  <si>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</si>
  <si>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</si>
  <si>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</si>
  <si>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</si>
  <si>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</si>
  <si>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</si>
  <si>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</si>
  <si>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</si>
  <si>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</si>
  <si>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</si>
  <si>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</si>
  <si>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</si>
  <si>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</si>
  <si>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</si>
  <si>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</si>
  <si>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</si>
  <si>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</si>
  <si>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</si>
  <si>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</si>
  <si>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</si>
  <si>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</si>
  <si>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</si>
  <si>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</si>
  <si>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</si>
  <si>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</si>
  <si>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</si>
  <si>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</si>
  <si>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</si>
  <si>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</si>
  <si>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</si>
  <si>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</si>
  <si>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</si>
  <si>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</si>
  <si>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</si>
  <si>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</si>
  <si>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</si>
  <si>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</si>
  <si>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</si>
  <si>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</si>
  <si>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</si>
  <si>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</si>
  <si>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</si>
  <si>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</si>
  <si>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</si>
  <si>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</si>
  <si>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</si>
  <si>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</si>
  <si>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</si>
  <si>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</si>
  <si>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</si>
  <si>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</si>
  <si>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</si>
  <si>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</si>
  <si>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</si>
  <si>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</si>
  <si>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</si>
  <si>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</si>
  <si>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</si>
  <si>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</si>
  <si>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</si>
  <si>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</si>
  <si>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</si>
  <si>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</si>
  <si>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</si>
  <si>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</si>
  <si>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</si>
  <si>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</si>
  <si>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</si>
  <si>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</si>
  <si>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</si>
  <si>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</si>
  <si>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</si>
  <si>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</si>
  <si>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</si>
  <si>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</si>
  <si>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</si>
  <si>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</si>
  <si>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</si>
  <si>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</si>
  <si>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</si>
  <si>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</si>
  <si>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</si>
  <si>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</si>
  <si>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</si>
  <si>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</si>
  <si>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</si>
  <si>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</si>
  <si>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</si>
  <si>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</si>
  <si>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</si>
  <si>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</si>
  <si>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</si>
  <si>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</si>
  <si>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</si>
  <si>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</si>
  <si>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</si>
  <si>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</si>
  <si>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</si>
  <si>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</si>
  <si>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</si>
  <si>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</si>
  <si>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</si>
  <si>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</si>
  <si>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</si>
  <si>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</si>
  <si>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</si>
  <si>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</si>
  <si>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</si>
  <si>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</si>
  <si>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</si>
  <si>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</si>
  <si>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</si>
  <si>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</si>
  <si>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</si>
  <si>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</si>
  <si>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</si>
  <si>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</si>
  <si>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</si>
  <si>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</si>
  <si>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</si>
  <si>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</si>
  <si>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</si>
  <si>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</si>
  <si>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</si>
  <si>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</si>
  <si>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</si>
  <si>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</si>
  <si>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</si>
  <si>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</si>
  <si>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</si>
  <si>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</si>
  <si>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</si>
  <si>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</si>
  <si>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</si>
  <si>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</si>
  <si>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</si>
  <si>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</si>
  <si>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</si>
  <si>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</si>
  <si>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</si>
  <si>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</si>
  <si>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</si>
  <si>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</si>
  <si>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</si>
  <si>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</si>
  <si>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</si>
  <si>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</si>
  <si>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</si>
  <si>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</si>
  <si>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</si>
  <si>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</si>
  <si>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</si>
  <si>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</si>
  <si>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</si>
  <si>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</si>
  <si>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</si>
  <si>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</si>
  <si>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</si>
  <si>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</si>
  <si>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</si>
  <si>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</si>
  <si>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</si>
  <si>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</si>
  <si>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</si>
  <si>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</si>
  <si>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</si>
  <si>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</si>
  <si>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</si>
  <si>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</si>
  <si>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</si>
  <si>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</si>
  <si>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</si>
  <si>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</si>
  <si>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</si>
  <si>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</si>
  <si>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</si>
  <si>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</si>
  <si>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</si>
  <si>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</si>
  <si>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</si>
  <si>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</si>
  <si>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</si>
  <si>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</si>
  <si>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</si>
  <si>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</si>
  <si>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</si>
  <si>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</si>
  <si>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</si>
  <si>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</si>
  <si>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</si>
  <si>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</si>
  <si>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</si>
  <si>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</si>
  <si>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</si>
  <si>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</si>
  <si>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</si>
  <si>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</si>
  <si>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</si>
  <si>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</si>
  <si>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</si>
  <si>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</si>
  <si>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</si>
  <si>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</si>
  <si>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</si>
  <si>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</si>
  <si>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</si>
  <si>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</si>
  <si>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</si>
  <si>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</si>
  <si>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</si>
  <si>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</si>
  <si>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</si>
  <si>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</si>
  <si>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</si>
  <si>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</si>
  <si>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</si>
  <si>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</si>
  <si>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</si>
  <si>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</si>
  <si>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</si>
  <si>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</si>
  <si>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</si>
  <si>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</si>
  <si>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</si>
  <si>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</si>
  <si>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</si>
  <si>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</si>
  <si>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</si>
  <si>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</si>
  <si>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</si>
  <si>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</si>
  <si>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</si>
  <si>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</si>
  <si>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</si>
  <si>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</si>
  <si>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</si>
  <si>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</si>
  <si>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</si>
  <si>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</si>
  <si>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</si>
  <si>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</si>
  <si>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</si>
  <si>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</si>
  <si>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</si>
  <si>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</si>
  <si>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</si>
  <si>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</si>
  <si>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</si>
  <si>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</si>
  <si>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</si>
  <si>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</si>
  <si>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</si>
  <si>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</si>
  <si>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</si>
  <si>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</si>
  <si>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</si>
  <si>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</si>
  <si>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</si>
  <si>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</si>
  <si>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</si>
  <si>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</si>
  <si>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</si>
  <si>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</si>
  <si>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</si>
  <si>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</si>
  <si>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</si>
  <si>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</si>
  <si>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</si>
  <si>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</si>
  <si>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</si>
  <si>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</si>
  <si>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</si>
  <si>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</si>
  <si>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</si>
  <si>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</si>
  <si>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</si>
  <si>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</si>
  <si>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</si>
  <si>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</si>
  <si>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</si>
  <si>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</si>
  <si>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</si>
  <si>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</si>
  <si>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</si>
  <si>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</si>
  <si>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</si>
  <si>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</si>
  <si>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</si>
  <si>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</si>
  <si>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</si>
  <si>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</si>
  <si>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</si>
  <si>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</si>
  <si>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</si>
  <si>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</si>
  <si>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</si>
  <si>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</si>
  <si>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</si>
  <si>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</si>
  <si>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</si>
  <si>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</si>
  <si>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</si>
  <si>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</si>
  <si>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</si>
  <si>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</si>
  <si>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</si>
  <si>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</si>
  <si>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</si>
  <si>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</si>
  <si>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</si>
  <si>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</si>
  <si>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</si>
  <si>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</si>
  <si>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</si>
  <si>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</si>
  <si>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</si>
  <si>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</si>
  <si>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</si>
  <si>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</si>
  <si>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</si>
  <si>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</si>
  <si>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</si>
  <si>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</si>
  <si>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</si>
  <si>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</si>
  <si>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</si>
  <si>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</si>
  <si>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</si>
  <si>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</si>
  <si>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</si>
  <si>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</si>
  <si>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</si>
  <si>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</si>
  <si>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</si>
  <si>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</si>
  <si>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</si>
  <si>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</si>
  <si>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</si>
  <si>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</si>
  <si>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</si>
  <si>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</si>
  <si>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</si>
  <si>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</si>
  <si>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</si>
  <si>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</si>
  <si>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</si>
  <si>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</si>
  <si>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</si>
  <si>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</si>
  <si>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</si>
  <si>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</si>
  <si>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</si>
  <si>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</si>
  <si>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</si>
  <si>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</si>
  <si>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</si>
  <si>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</si>
  <si>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</si>
  <si>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</si>
  <si>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</si>
  <si>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</si>
  <si>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</si>
  <si>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</si>
  <si>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</si>
  <si>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</si>
  <si>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</si>
  <si>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</si>
  <si>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</si>
  <si>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</si>
  <si>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</si>
  <si>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</si>
  <si>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</si>
  <si>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</si>
  <si>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</si>
  <si>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</si>
  <si>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</si>
  <si>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</si>
  <si>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</si>
  <si>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</si>
  <si>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</si>
  <si>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</si>
  <si>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</si>
  <si>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</si>
  <si>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</si>
  <si>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</si>
  <si>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</si>
  <si>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</si>
  <si>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</si>
  <si>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</si>
  <si>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</si>
  <si>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</si>
  <si>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</si>
  <si>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</si>
  <si>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</si>
  <si>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</si>
  <si>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</si>
  <si>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</si>
  <si>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</si>
  <si>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</si>
  <si>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</si>
  <si>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</si>
  <si>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</si>
  <si>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</si>
  <si>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</si>
  <si>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</si>
  <si>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</si>
  <si>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</si>
  <si>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</si>
  <si>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</si>
  <si>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</si>
  <si>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</si>
  <si>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</si>
  <si>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</si>
  <si>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</si>
  <si>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</si>
  <si>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</si>
  <si>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</si>
  <si>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</si>
  <si>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</si>
  <si>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</si>
  <si>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</si>
  <si>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</si>
  <si>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</si>
  <si>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</si>
  <si>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</si>
  <si>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</si>
  <si>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</si>
  <si>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</si>
  <si>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</si>
  <si>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</si>
  <si>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</si>
  <si>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</si>
  <si>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</si>
  <si>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</si>
  <si>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</si>
  <si>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</si>
  <si>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</si>
  <si>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</si>
  <si>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</si>
  <si>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</si>
  <si>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</si>
  <si>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</si>
  <si>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</si>
  <si>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</si>
  <si>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</si>
  <si>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</si>
  <si>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</si>
  <si>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</si>
  <si>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</si>
  <si>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</si>
  <si>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</si>
  <si>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</si>
  <si>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</si>
  <si>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</si>
  <si>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</si>
  <si>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</si>
  <si>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</si>
  <si>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</si>
  <si>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</si>
  <si>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</si>
  <si>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</si>
  <si>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</si>
  <si>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</si>
  <si>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</si>
  <si>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</si>
  <si>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</si>
  <si>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</si>
  <si>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</si>
  <si>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</si>
  <si>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</si>
  <si>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</si>
  <si>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</si>
  <si>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</si>
  <si>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</si>
  <si>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</si>
  <si>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</si>
  <si>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</si>
  <si>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</si>
  <si>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</si>
  <si>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</si>
  <si>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</si>
  <si>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</si>
  <si>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</si>
  <si>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</si>
  <si>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</si>
  <si>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</si>
  <si>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</si>
  <si>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</si>
  <si>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</si>
  <si>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</si>
  <si>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</si>
  <si>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</si>
  <si>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</si>
  <si>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</si>
  <si>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</si>
  <si>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</si>
  <si>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</si>
  <si>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</si>
  <si>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</si>
  <si>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</si>
  <si>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</si>
  <si>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</si>
  <si>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</si>
  <si>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</si>
  <si>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</si>
  <si>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</si>
  <si>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</si>
  <si>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</si>
  <si>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</si>
  <si>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</si>
  <si>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</si>
  <si>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</si>
  <si>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</si>
  <si>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</si>
  <si>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</si>
  <si>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</si>
  <si>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</si>
  <si>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</si>
  <si>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</si>
  <si>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</si>
  <si>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</si>
  <si>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</si>
  <si>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</si>
  <si>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</si>
  <si>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</si>
  <si>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</si>
  <si>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</si>
  <si>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</si>
  <si>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</si>
  <si>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</si>
  <si>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</si>
  <si>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</si>
  <si>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</si>
  <si>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</si>
  <si>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</si>
  <si>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</si>
  <si>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</si>
  <si>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</si>
  <si>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</si>
  <si>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</si>
  <si>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</si>
  <si>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</si>
  <si>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</si>
  <si>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</si>
  <si>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</si>
  <si>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</si>
  <si>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</si>
  <si>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</si>
  <si>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</si>
  <si>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</si>
  <si>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</si>
  <si>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</si>
  <si>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</si>
  <si>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</si>
  <si>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</si>
  <si>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</si>
  <si>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</si>
  <si>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</si>
  <si>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</si>
  <si>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</si>
  <si>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</si>
  <si>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</si>
  <si>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</si>
  <si>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</si>
  <si>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</si>
  <si>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</si>
  <si>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</si>
  <si>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</si>
  <si>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</si>
  <si>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</si>
  <si>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</si>
  <si>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</si>
  <si>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</si>
  <si>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</si>
  <si>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</si>
  <si>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</si>
  <si>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</si>
  <si>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</si>
  <si>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</si>
  <si>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</si>
  <si>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</si>
  <si>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</si>
  <si>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</si>
  <si>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</si>
  <si>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</si>
  <si>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</si>
  <si>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</si>
  <si>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</si>
  <si>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</si>
  <si>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</si>
  <si>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</si>
  <si>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</si>
  <si>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</si>
  <si>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</si>
  <si>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</si>
  <si>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</si>
  <si>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</si>
  <si>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</si>
  <si>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</si>
  <si>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</si>
  <si>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</si>
  <si>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</si>
  <si>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</si>
  <si>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</si>
  <si>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</si>
  <si>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</si>
  <si>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</si>
  <si>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</si>
  <si>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</si>
  <si>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</si>
  <si>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</si>
  <si>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</si>
  <si>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</si>
  <si>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</si>
  <si>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</si>
  <si>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</si>
  <si>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</si>
  <si>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</si>
  <si>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</si>
  <si>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</si>
  <si>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</si>
  <si>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</si>
  <si>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</si>
  <si>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</si>
  <si>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</si>
  <si>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</si>
  <si>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</si>
  <si>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</si>
  <si>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</si>
  <si>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</si>
  <si>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</si>
  <si>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</si>
  <si>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</si>
  <si>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</si>
  <si>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</si>
  <si>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</si>
  <si>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</si>
  <si>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</si>
  <si>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</si>
  <si>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</si>
  <si>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</si>
  <si>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</si>
  <si>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</si>
  <si>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</si>
  <si>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</si>
  <si>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</si>
  <si>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</si>
  <si>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</si>
  <si>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</si>
  <si>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</si>
  <si>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</si>
  <si>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</si>
  <si>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</si>
  <si>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</si>
  <si>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</si>
  <si>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</si>
  <si>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</si>
  <si>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</si>
  <si>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</si>
  <si>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</si>
  <si>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</si>
  <si>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</si>
  <si>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</si>
  <si>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</si>
  <si>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</si>
  <si>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</si>
  <si>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</si>
  <si>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</si>
  <si>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</si>
  <si>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</si>
  <si>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</si>
  <si>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</si>
  <si>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</si>
  <si>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</si>
  <si>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</si>
  <si>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</si>
  <si>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</si>
  <si>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</si>
  <si>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</si>
  <si>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</si>
  <si>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</si>
  <si>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</si>
  <si>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</si>
  <si>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</si>
  <si>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</si>
  <si>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</si>
  <si>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</si>
  <si>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</si>
  <si>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</si>
  <si>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</si>
  <si>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</si>
  <si>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</si>
  <si>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</si>
  <si>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</si>
  <si>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</si>
  <si>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</si>
  <si>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</si>
  <si>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</si>
  <si>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</si>
  <si>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</si>
  <si>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</si>
  <si>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</si>
  <si>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</si>
  <si>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</si>
  <si>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</si>
  <si>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</si>
  <si>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</si>
  <si>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</si>
  <si>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</si>
  <si>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</si>
  <si>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</si>
  <si>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</si>
  <si>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</si>
  <si>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</si>
  <si>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</si>
  <si>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</si>
  <si>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</si>
  <si>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</si>
  <si>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</si>
  <si>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</si>
  <si>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</si>
  <si>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</si>
  <si>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</si>
  <si>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</si>
  <si>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</si>
  <si>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</si>
  <si>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</si>
  <si>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</si>
  <si>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</si>
  <si>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</si>
  <si>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</si>
  <si>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</si>
  <si>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</si>
  <si>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</si>
  <si>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</si>
  <si>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</si>
  <si>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</si>
  <si>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</si>
  <si>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</si>
  <si>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</si>
  <si>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</si>
  <si>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</si>
  <si>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</si>
  <si>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</si>
  <si>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</si>
  <si>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</si>
  <si>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</si>
  <si>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</si>
  <si>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</si>
  <si>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</si>
  <si>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</si>
  <si>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</si>
  <si>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</si>
  <si>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</si>
  <si>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</si>
  <si>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</si>
  <si>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</si>
  <si>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</si>
  <si>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</si>
  <si>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</si>
  <si>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</si>
  <si>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</si>
  <si>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</si>
  <si>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</si>
  <si>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</si>
  <si>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</si>
  <si>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</si>
  <si>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</si>
  <si>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</si>
  <si>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</si>
  <si>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</si>
  <si>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</si>
  <si>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</si>
  <si>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</si>
  <si>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</si>
  <si>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</si>
  <si>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</si>
  <si>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</si>
  <si>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</si>
  <si>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</si>
  <si>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</si>
  <si>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</si>
  <si>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</si>
  <si>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</si>
  <si>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</si>
  <si>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</si>
  <si>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</si>
  <si>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</si>
  <si>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</si>
  <si>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</si>
  <si>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</si>
  <si>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</si>
  <si>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</si>
  <si>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</si>
  <si>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</si>
  <si>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</si>
  <si>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</si>
  <si>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</si>
  <si>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</si>
  <si>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</si>
  <si>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</si>
  <si>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</si>
  <si>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</si>
  <si>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</si>
  <si>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</si>
  <si>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</si>
  <si>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</si>
  <si>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</si>
  <si>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</si>
  <si>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</si>
  <si>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</si>
  <si>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</si>
  <si>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</si>
  <si>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</si>
  <si>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</si>
  <si>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</si>
  <si>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</si>
  <si>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</si>
  <si>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</si>
  <si>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</si>
  <si>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</si>
  <si>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</si>
  <si>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</si>
  <si>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</si>
  <si>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</si>
  <si>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</si>
  <si>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</si>
  <si>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</si>
  <si>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</si>
  <si>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</si>
  <si>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</si>
  <si>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</si>
  <si>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</si>
  <si>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</si>
  <si>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</si>
  <si>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</si>
  <si>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</si>
  <si>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</si>
  <si>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</si>
  <si>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</si>
  <si>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</si>
  <si>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</si>
  <si>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</si>
  <si>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</si>
  <si>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</si>
  <si>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</si>
  <si>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</si>
  <si>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</si>
  <si>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</si>
  <si>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</si>
  <si>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</si>
  <si>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</si>
  <si>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</si>
  <si>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</si>
  <si>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</si>
  <si>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</si>
  <si>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</si>
  <si>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</si>
  <si>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</si>
  <si>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</si>
  <si>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</si>
  <si>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</si>
  <si>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</si>
  <si>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</si>
  <si>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</si>
  <si>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</si>
  <si>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</si>
  <si>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</si>
  <si>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</si>
  <si>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</si>
  <si>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</si>
  <si>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</si>
  <si>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</si>
  <si>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</si>
  <si>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</si>
  <si>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</si>
  <si>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</si>
  <si>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</si>
  <si>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</si>
  <si>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</si>
  <si>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</si>
  <si>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</si>
  <si>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</si>
  <si>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</si>
  <si>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</si>
  <si>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</si>
  <si>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</si>
  <si>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</si>
  <si>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</si>
  <si>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</si>
  <si>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</si>
  <si>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</si>
  <si>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</si>
  <si>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</si>
  <si>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</si>
  <si>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</si>
  <si>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</si>
  <si>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</si>
  <si>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</si>
  <si>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</si>
  <si>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</si>
  <si>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</si>
  <si>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</si>
  <si>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</si>
  <si>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</si>
  <si>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</si>
  <si>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</si>
  <si>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</si>
  <si>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</si>
  <si>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</si>
  <si>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</si>
  <si>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</si>
  <si>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</si>
  <si>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</si>
  <si>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</si>
  <si>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</si>
  <si>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</si>
  <si>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</si>
  <si>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</si>
  <si>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</si>
  <si>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</si>
  <si>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</si>
  <si>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</si>
  <si>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</si>
  <si>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</si>
  <si>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</si>
  <si>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</si>
  <si>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</si>
  <si>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</si>
  <si>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</si>
  <si>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</si>
  <si>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</si>
  <si>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</si>
  <si>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</si>
  <si>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</si>
  <si>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</si>
  <si>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</si>
  <si>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</si>
  <si>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</si>
  <si>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</si>
  <si>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</si>
  <si>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</si>
  <si>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</si>
  <si>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</si>
  <si>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</si>
  <si>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</si>
  <si>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</si>
  <si>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</si>
  <si>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</si>
  <si>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</si>
  <si>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</si>
  <si>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</si>
  <si>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</si>
  <si>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</si>
  <si>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</si>
  <si>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</si>
  <si>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</si>
  <si>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</si>
  <si>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</si>
  <si>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</si>
  <si>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</si>
  <si>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</si>
  <si>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</si>
  <si>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</si>
  <si>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</si>
  <si>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</si>
  <si>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</si>
  <si>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</si>
  <si>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</si>
  <si>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</si>
  <si>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</si>
  <si>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</si>
  <si>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</si>
  <si>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</si>
  <si>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</si>
  <si>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</si>
  <si>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</si>
  <si>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</si>
  <si>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</si>
  <si>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</si>
  <si>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</si>
  <si>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</si>
  <si>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</si>
  <si>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</si>
  <si>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</si>
  <si>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</si>
  <si>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</si>
  <si>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</si>
  <si>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</si>
  <si>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</si>
  <si>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</si>
  <si>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</si>
  <si>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</si>
  <si>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</si>
  <si>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</si>
  <si>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</si>
  <si>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</si>
  <si>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</si>
  <si>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</si>
  <si>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</si>
  <si>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</si>
  <si>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</si>
  <si>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</si>
  <si>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</si>
  <si>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</si>
  <si>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</si>
  <si>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</si>
  <si>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</si>
  <si>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</si>
  <si>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</si>
  <si>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</si>
  <si>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</si>
  <si>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</si>
  <si>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</si>
  <si>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</si>
  <si>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</si>
  <si>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</si>
  <si>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</si>
  <si>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</si>
  <si>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</si>
  <si>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</si>
  <si>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</si>
  <si>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</si>
  <si>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</si>
  <si>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</si>
  <si>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</si>
  <si>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</si>
  <si>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</si>
  <si>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</si>
  <si>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</si>
  <si>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</si>
  <si>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</si>
  <si>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</si>
  <si>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</si>
  <si>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</si>
  <si>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</si>
  <si>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</si>
  <si>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</si>
  <si>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</si>
  <si>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</si>
  <si>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</si>
  <si>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</si>
  <si>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</si>
  <si>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</si>
  <si>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</si>
  <si>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</si>
  <si>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</si>
  <si>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</si>
  <si>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</si>
  <si>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</si>
  <si>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</si>
  <si>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</si>
  <si>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</si>
  <si>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</si>
  <si>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</si>
  <si>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</si>
  <si>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</si>
  <si>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</si>
  <si>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</si>
  <si>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</si>
  <si>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</si>
  <si>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</si>
  <si>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</si>
  <si>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</si>
  <si>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</si>
  <si>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</si>
  <si>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</si>
  <si>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</si>
  <si>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</si>
  <si>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</si>
  <si>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</si>
  <si>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</si>
  <si>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</si>
  <si>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</si>
  <si>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</si>
  <si>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</si>
  <si>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</si>
  <si>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</si>
  <si>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</si>
  <si>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</si>
  <si>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</si>
  <si>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</si>
  <si>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</si>
  <si>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</si>
  <si>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</si>
  <si>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</si>
  <si>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</si>
  <si>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</si>
  <si>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</si>
  <si>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</si>
  <si>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</si>
  <si>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</si>
  <si>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</si>
  <si>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</si>
  <si>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</si>
  <si>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</si>
  <si>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</si>
  <si>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</si>
  <si>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</si>
  <si>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</si>
  <si>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</si>
  <si>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</si>
  <si>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</si>
  <si>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</si>
  <si>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</si>
  <si>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</si>
  <si>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</si>
  <si>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</si>
  <si>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</si>
  <si>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</si>
  <si>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</si>
  <si>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</si>
  <si>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</si>
  <si>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</si>
  <si>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</si>
  <si>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</si>
  <si>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</si>
  <si>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</si>
  <si>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</si>
  <si>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</si>
  <si>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</si>
  <si>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</si>
  <si>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</si>
  <si>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</si>
  <si>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</si>
  <si>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</si>
  <si>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</si>
  <si>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</si>
  <si>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</si>
  <si>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</si>
  <si>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</si>
  <si>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</si>
  <si>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</si>
  <si>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</si>
  <si>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</si>
  <si>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</si>
  <si>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</si>
  <si>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</si>
  <si>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</si>
  <si>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</si>
  <si>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</si>
  <si>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</si>
  <si>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</si>
  <si>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</si>
  <si>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</si>
  <si>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</si>
  <si>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</si>
  <si>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</si>
  <si>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</si>
  <si>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</si>
  <si>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</si>
  <si>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</si>
  <si>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</si>
  <si>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</si>
  <si>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</si>
  <si>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</si>
  <si>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</si>
  <si>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</si>
  <si>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</si>
  <si>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</si>
  <si>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</si>
  <si>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</si>
  <si>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</si>
  <si>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</si>
  <si>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</si>
  <si>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</si>
  <si>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</si>
  <si>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</si>
  <si>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</si>
  <si>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</si>
  <si>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</si>
  <si>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</si>
  <si>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</si>
  <si>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</si>
  <si>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</si>
  <si>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</si>
  <si>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</si>
  <si>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</si>
  <si>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</si>
  <si>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</si>
  <si>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</si>
  <si>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</si>
  <si>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</si>
  <si>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</si>
  <si>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</si>
  <si>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</si>
  <si>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</si>
  <si>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</si>
  <si>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</si>
  <si>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</si>
  <si>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</si>
  <si>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</si>
  <si>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</si>
  <si>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</si>
  <si>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</si>
  <si>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</si>
  <si>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</si>
  <si>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</si>
  <si>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</si>
  <si>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</si>
  <si>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</si>
  <si>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</si>
  <si>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</si>
  <si>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</si>
  <si>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</si>
  <si>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</si>
  <si>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</si>
  <si>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</si>
  <si>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</si>
  <si>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</si>
  <si>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</si>
  <si>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</si>
  <si>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</si>
  <si>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</si>
  <si>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</si>
  <si>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</si>
  <si>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</si>
  <si>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</si>
  <si>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</si>
  <si>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</si>
  <si>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</si>
  <si>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</si>
  <si>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</si>
  <si>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</si>
  <si>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</si>
  <si>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</si>
  <si>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</si>
  <si>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</si>
  <si>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</si>
  <si>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</si>
  <si>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</si>
  <si>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</si>
  <si>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</si>
  <si>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</si>
  <si>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</si>
  <si>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</si>
  <si>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</si>
  <si>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</si>
  <si>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</si>
  <si>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</si>
  <si>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</si>
  <si>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</si>
  <si>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</si>
  <si>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</si>
  <si>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</si>
  <si>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</si>
  <si>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</si>
  <si>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</si>
  <si>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</si>
  <si>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</si>
  <si>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</si>
  <si>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</si>
  <si>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</si>
  <si>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</si>
  <si>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</si>
  <si>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</si>
  <si>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</si>
  <si>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</si>
  <si>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</si>
  <si>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</si>
  <si>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</si>
  <si>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</si>
  <si>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</si>
  <si>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</si>
  <si>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</si>
  <si>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</si>
  <si>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</si>
  <si>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</si>
  <si>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</si>
  <si>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</si>
  <si>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</si>
  <si>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</si>
  <si>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</si>
  <si>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</si>
  <si>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</si>
  <si>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</si>
  <si>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</si>
  <si>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</si>
  <si>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</si>
  <si>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</si>
  <si>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</si>
  <si>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</si>
  <si>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</si>
  <si>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</si>
  <si>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</si>
  <si>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</si>
  <si>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</si>
  <si>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</si>
  <si>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</si>
  <si>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</si>
  <si>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</si>
  <si>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</si>
  <si>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</si>
  <si>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</si>
  <si>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</si>
  <si>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</si>
  <si>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</si>
  <si>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</si>
  <si>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</si>
  <si>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</si>
  <si>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</si>
  <si>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</si>
  <si>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</si>
  <si>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</si>
  <si>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</si>
  <si>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</si>
  <si>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</si>
  <si>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</si>
  <si>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</si>
  <si>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</si>
  <si>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</si>
  <si>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</si>
  <si>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</si>
  <si>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</si>
  <si>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</si>
  <si>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</si>
  <si>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</si>
  <si>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</si>
  <si>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</si>
  <si>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</si>
  <si>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</si>
  <si>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</si>
  <si>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</si>
  <si>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</si>
  <si>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</si>
  <si>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</si>
  <si>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</si>
  <si>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</si>
  <si>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</si>
  <si>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</si>
  <si>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</si>
  <si>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</si>
  <si>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</si>
  <si>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</si>
  <si>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</si>
  <si>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</si>
  <si>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</si>
  <si>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</si>
  <si>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</si>
  <si>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</si>
  <si>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</si>
  <si>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</si>
  <si>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</si>
  <si>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</si>
  <si>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</si>
  <si>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</si>
  <si>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</si>
  <si>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</si>
  <si>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</si>
  <si>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</si>
  <si>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</si>
  <si>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</si>
  <si>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</si>
  <si>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</si>
  <si>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</si>
  <si>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</si>
  <si>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</si>
  <si>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</si>
  <si>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</si>
  <si>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</si>
  <si>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</si>
  <si>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</si>
  <si>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</si>
  <si>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</si>
  <si>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</si>
  <si>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</si>
  <si>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</si>
  <si>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</si>
  <si>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</si>
  <si>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</si>
  <si>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</si>
  <si>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</si>
  <si>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</si>
  <si>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</si>
  <si>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</si>
  <si>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</si>
  <si>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</si>
  <si>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</si>
  <si>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</si>
  <si>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</si>
  <si>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</si>
  <si>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</si>
  <si>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</si>
  <si>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</si>
  <si>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</si>
  <si>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</si>
  <si>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</si>
  <si>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</si>
  <si>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</si>
  <si>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</si>
  <si>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</si>
  <si>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</si>
  <si>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</si>
  <si>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</si>
  <si>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</si>
  <si>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</si>
  <si>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</si>
  <si>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</si>
  <si>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</si>
  <si>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</si>
  <si>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</si>
  <si>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</si>
  <si>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</si>
  <si>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</si>
  <si>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</si>
  <si>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</si>
  <si>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</si>
  <si>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</si>
  <si>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</si>
  <si>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</si>
  <si>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</si>
  <si>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</si>
  <si>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</si>
  <si>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</si>
  <si>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</si>
  <si>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</si>
  <si>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</si>
  <si>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</si>
  <si>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</si>
  <si>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</si>
  <si>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</si>
  <si>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</si>
  <si>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</si>
  <si>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</si>
  <si>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</si>
  <si>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</si>
  <si>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</si>
  <si>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</si>
  <si>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</si>
  <si>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</si>
  <si>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</si>
  <si>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</si>
  <si>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</si>
  <si>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</si>
  <si>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</si>
  <si>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</si>
  <si>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</si>
  <si>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</si>
  <si>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</si>
  <si>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</si>
  <si>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</si>
  <si>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</si>
  <si>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</si>
  <si>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</si>
  <si>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</si>
  <si>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</si>
  <si>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</si>
  <si>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</si>
  <si>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</si>
  <si>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</si>
  <si>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</si>
  <si>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</si>
  <si>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</si>
  <si>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</si>
  <si>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</si>
  <si>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</si>
  <si>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</si>
  <si>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</si>
  <si>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</si>
  <si>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</si>
  <si>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</si>
  <si>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</si>
  <si>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</si>
  <si>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</si>
  <si>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</si>
  <si>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</si>
  <si>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</si>
  <si>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</si>
  <si>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</si>
  <si>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</si>
  <si>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</si>
  <si>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</si>
  <si>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</si>
  <si>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</si>
  <si>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</si>
  <si>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</si>
  <si>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</si>
  <si>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</si>
  <si>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</si>
  <si>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</si>
  <si>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</si>
  <si>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</si>
  <si>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</si>
  <si>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</si>
  <si>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</si>
  <si>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</si>
  <si>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</si>
  <si>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</si>
  <si>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</si>
  <si>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</si>
  <si>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</si>
  <si>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</si>
  <si>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</si>
  <si>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</si>
  <si>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</si>
  <si>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</si>
  <si>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</si>
  <si>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</si>
  <si>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</si>
  <si>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</si>
  <si>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</si>
  <si>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</si>
  <si>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</si>
  <si>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</si>
  <si>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</si>
  <si>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</si>
  <si>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</si>
  <si>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</si>
  <si>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</si>
  <si>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</si>
  <si>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</si>
  <si>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</si>
  <si>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</si>
  <si>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</si>
  <si>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</si>
  <si>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</si>
  <si>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</si>
  <si>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</si>
  <si>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</si>
  <si>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</si>
  <si>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</si>
  <si>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</si>
  <si>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</si>
  <si>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</si>
  <si>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</si>
  <si>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</si>
  <si>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</si>
  <si>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</si>
  <si>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</si>
  <si>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</si>
  <si>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</si>
  <si>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</si>
  <si>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</si>
  <si>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</si>
  <si>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</si>
  <si>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</si>
  <si>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</si>
  <si>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</si>
  <si>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</si>
  <si>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</si>
  <si>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</si>
  <si>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</si>
  <si>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</si>
  <si>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</si>
  <si>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</si>
  <si>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</si>
  <si>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</si>
  <si>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</si>
  <si>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</si>
  <si>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</si>
  <si>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</si>
  <si>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</si>
  <si>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</si>
  <si>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</si>
  <si>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</si>
  <si>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</si>
  <si>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</si>
  <si>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</si>
  <si>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</si>
  <si>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</si>
  <si>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</si>
  <si>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</si>
  <si>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</si>
  <si>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</si>
  <si>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</si>
  <si>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</si>
  <si>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</si>
  <si>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</si>
  <si>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</si>
  <si>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</si>
  <si>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</si>
  <si>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</si>
  <si>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</si>
  <si>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</si>
  <si>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</si>
  <si>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</si>
  <si>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</si>
  <si>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</si>
  <si>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</si>
  <si>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</si>
  <si>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</si>
  <si>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</si>
  <si>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</si>
  <si>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</si>
  <si>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</si>
  <si>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</si>
  <si>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</si>
  <si>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</si>
  <si>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</si>
  <si>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</si>
  <si>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</si>
  <si>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</si>
  <si>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</si>
  <si>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</si>
  <si>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</si>
  <si>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</si>
  <si>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</si>
  <si>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</si>
  <si>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</si>
  <si>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</si>
  <si>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</si>
  <si>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</si>
  <si>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</si>
  <si>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</si>
  <si>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</si>
  <si>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</si>
  <si>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</si>
  <si>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</si>
  <si>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</si>
  <si>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</si>
  <si>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</si>
  <si>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</si>
  <si>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</si>
  <si>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</si>
  <si>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</si>
  <si>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</si>
  <si>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</si>
  <si>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</si>
  <si>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</si>
  <si>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</si>
  <si>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</si>
  <si>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</si>
  <si>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</si>
  <si>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</si>
  <si>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</si>
  <si>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</si>
  <si>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</si>
  <si>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</si>
  <si>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</si>
  <si>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</si>
  <si>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</si>
  <si>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</si>
  <si>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</si>
  <si>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</si>
  <si>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</si>
  <si>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</si>
  <si>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</si>
  <si>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</si>
  <si>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</si>
  <si>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</si>
  <si>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</si>
  <si>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</si>
  <si>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</si>
  <si>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</si>
  <si>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</si>
  <si>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</si>
  <si>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</si>
  <si>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</si>
  <si>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</si>
  <si>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</si>
  <si>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</si>
  <si>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</si>
  <si>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</si>
  <si>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</si>
  <si>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</si>
  <si>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</si>
  <si>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</si>
  <si>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</si>
  <si>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</si>
  <si>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</si>
  <si>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</si>
  <si>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</si>
  <si>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</si>
  <si>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</si>
  <si>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</si>
  <si>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</si>
  <si>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</si>
  <si>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</si>
  <si>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</si>
  <si>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</si>
  <si>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</si>
  <si>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</si>
  <si>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</si>
  <si>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</si>
  <si>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</si>
  <si>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</si>
  <si>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</si>
  <si>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</si>
  <si>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</si>
  <si>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</si>
  <si>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</si>
  <si>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</si>
  <si>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</si>
  <si>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</si>
  <si>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</si>
  <si>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</si>
  <si>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</si>
  <si>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</si>
  <si>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</si>
  <si>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</si>
  <si>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</si>
  <si>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</si>
  <si>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</si>
  <si>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</si>
  <si>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</si>
  <si>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</si>
  <si>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</si>
  <si>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</si>
  <si>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</si>
  <si>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</si>
  <si>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</si>
  <si>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</si>
  <si>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</si>
  <si>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</si>
  <si>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</si>
  <si>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</si>
  <si>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</si>
  <si>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</si>
  <si>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</si>
  <si>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</si>
  <si>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</si>
  <si>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</si>
  <si>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</si>
  <si>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</si>
  <si>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</si>
  <si>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</si>
  <si>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</si>
  <si>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</si>
  <si>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</si>
  <si>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</si>
  <si>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</si>
  <si>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</si>
  <si>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</si>
  <si>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</si>
  <si>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</si>
  <si>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</si>
  <si>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</si>
  <si>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</si>
  <si>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</si>
  <si>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</si>
  <si>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</si>
  <si>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</si>
  <si>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</si>
  <si>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</si>
  <si>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</si>
  <si>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</si>
  <si>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</si>
  <si>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</si>
  <si>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</si>
  <si>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</si>
  <si>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</si>
  <si>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</si>
  <si>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</si>
  <si>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</si>
  <si>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</si>
  <si>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</si>
  <si>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</si>
  <si>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</si>
  <si>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</si>
  <si>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</si>
  <si>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</si>
  <si>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</si>
  <si>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</si>
  <si>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</si>
  <si>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</si>
  <si>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</si>
  <si>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</si>
  <si>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</si>
  <si>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</si>
  <si>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</si>
  <si>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</si>
  <si>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</si>
  <si>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</si>
  <si>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</si>
  <si>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</si>
  <si>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</si>
  <si>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</si>
  <si>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</si>
  <si>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</si>
  <si>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</si>
  <si>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</si>
  <si>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</si>
  <si>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</si>
  <si>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</si>
  <si>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</si>
  <si>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</si>
  <si>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</si>
  <si>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</si>
  <si>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</si>
  <si>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</si>
  <si>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</si>
  <si>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</si>
  <si>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</si>
  <si>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</si>
  <si>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</si>
  <si>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</si>
  <si>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</si>
  <si>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</si>
  <si>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</si>
  <si>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</si>
  <si>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</si>
  <si>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</si>
  <si>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</si>
  <si>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</si>
  <si>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</si>
  <si>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</si>
  <si>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</si>
  <si>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</si>
  <si>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</si>
  <si>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</si>
  <si>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</si>
  <si>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</si>
  <si>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</si>
  <si>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</si>
  <si>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</si>
  <si>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</si>
  <si>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</si>
  <si>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</si>
  <si>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</si>
  <si>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</si>
  <si>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</si>
  <si>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</si>
  <si>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</si>
  <si>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</si>
  <si>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</si>
  <si>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</si>
  <si>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</si>
  <si>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</si>
  <si>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</si>
  <si>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</si>
  <si>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</si>
  <si>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</si>
  <si>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</si>
  <si>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</si>
  <si>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</si>
  <si>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</si>
  <si>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</si>
  <si>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</si>
  <si>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</si>
  <si>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</si>
  <si>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</si>
  <si>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</si>
  <si>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</si>
  <si>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</si>
  <si>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</si>
  <si>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</si>
  <si>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</si>
  <si>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</si>
  <si>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</si>
  <si>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</si>
  <si>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</si>
  <si>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</si>
  <si>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</si>
  <si>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</si>
  <si>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</si>
  <si>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</si>
  <si>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</si>
  <si>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</si>
  <si>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</si>
  <si>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</si>
  <si>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</si>
  <si>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</si>
  <si>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</si>
  <si>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</si>
  <si>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</si>
  <si>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</si>
  <si>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</si>
  <si>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</si>
  <si>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</si>
  <si>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</si>
  <si>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</si>
  <si>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</si>
  <si>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</si>
  <si>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</si>
  <si>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</si>
  <si>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</si>
  <si>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</si>
  <si>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</si>
  <si>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</si>
  <si>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</si>
  <si>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</si>
  <si>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</si>
  <si>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</si>
  <si>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</si>
  <si>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</si>
  <si>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</si>
  <si>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</si>
  <si>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</si>
  <si>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</si>
  <si>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</si>
  <si>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</si>
  <si>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</si>
  <si>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</si>
  <si>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</si>
  <si>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</si>
  <si>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</si>
  <si>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</si>
  <si>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</si>
  <si>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</si>
  <si>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</si>
  <si>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</si>
  <si>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</si>
  <si>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</si>
  <si>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</si>
  <si>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</si>
  <si>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</si>
  <si>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</si>
  <si>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</si>
  <si>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</si>
  <si>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</si>
  <si>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</si>
  <si>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</si>
  <si>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</si>
  <si>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</si>
  <si>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</si>
  <si>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</si>
  <si>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</si>
  <si>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</si>
  <si>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</si>
  <si>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</si>
  <si>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</si>
  <si>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</si>
  <si>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</si>
  <si>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</si>
  <si>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</si>
  <si>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</si>
  <si>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</si>
  <si>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</si>
  <si>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</si>
  <si>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</si>
  <si>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</si>
  <si>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</si>
  <si>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</si>
  <si>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</si>
  <si>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</si>
  <si>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</si>
  <si>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</si>
  <si>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</si>
  <si>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</si>
  <si>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</si>
  <si>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</si>
  <si>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</si>
  <si>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</si>
  <si>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</si>
  <si>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</si>
  <si>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</si>
  <si>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</si>
  <si>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</si>
  <si>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</si>
  <si>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</si>
  <si>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</si>
  <si>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</si>
  <si>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</si>
  <si>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</si>
  <si>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</si>
  <si>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</si>
  <si>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</si>
  <si>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</si>
  <si>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</si>
  <si>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</si>
  <si>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</si>
  <si>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</si>
  <si>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</si>
  <si>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</si>
  <si>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</si>
  <si>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</si>
  <si>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</si>
  <si>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</si>
  <si>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</si>
  <si>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</si>
  <si>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</si>
  <si>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</si>
  <si>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</si>
  <si>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</si>
  <si>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</si>
  <si>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</si>
  <si>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</si>
  <si>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</si>
  <si>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</si>
  <si>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</si>
  <si>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</si>
  <si>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</si>
  <si>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</si>
  <si>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</si>
  <si>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</si>
  <si>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</si>
  <si>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</si>
  <si>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</si>
  <si>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</si>
  <si>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</si>
  <si>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</si>
  <si>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</si>
  <si>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</si>
  <si>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</si>
  <si>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</si>
  <si>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</si>
  <si>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</si>
  <si>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</si>
  <si>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</si>
  <si>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</si>
  <si>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</si>
  <si>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</si>
  <si>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</si>
  <si>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</si>
  <si>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</si>
  <si>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</si>
  <si>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</si>
  <si>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</si>
  <si>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</si>
  <si>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</si>
  <si>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</si>
  <si>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</si>
  <si>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</si>
  <si>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</si>
  <si>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</si>
  <si>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</si>
  <si>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</si>
  <si>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</si>
  <si>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</si>
  <si>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</si>
  <si>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</si>
  <si>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</si>
  <si>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</si>
  <si>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</si>
  <si>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</si>
  <si>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</si>
  <si>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</si>
  <si>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</si>
  <si>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</si>
  <si>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</si>
  <si>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</si>
  <si>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</si>
  <si>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</si>
  <si>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</si>
  <si>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</si>
  <si>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</si>
  <si>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</si>
  <si>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</si>
  <si>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</si>
  <si>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</si>
  <si>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</si>
  <si>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</si>
  <si>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</si>
  <si>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</si>
  <si>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</si>
  <si>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</si>
  <si>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</si>
  <si>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</si>
  <si>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</si>
  <si>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</si>
  <si>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</si>
  <si>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</si>
  <si>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</si>
  <si>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</si>
  <si>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</si>
  <si>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</si>
  <si>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</si>
  <si>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</si>
  <si>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</si>
  <si>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</si>
  <si>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</si>
  <si>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</si>
  <si>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</si>
  <si>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</si>
  <si>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</si>
  <si>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</si>
  <si>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</si>
  <si>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</si>
  <si>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</si>
  <si>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</si>
  <si>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</si>
  <si>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</si>
  <si>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</si>
  <si>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</si>
  <si>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</si>
  <si>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</si>
  <si>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</si>
  <si>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</si>
  <si>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</si>
  <si>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</si>
  <si>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</si>
  <si>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</si>
  <si>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</si>
  <si>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</si>
  <si>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</si>
  <si>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</si>
  <si>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</si>
  <si>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</si>
  <si>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</si>
  <si>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</si>
  <si>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</si>
  <si>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</si>
  <si>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</si>
  <si>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</si>
  <si>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</si>
  <si>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</si>
  <si>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</si>
  <si>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</si>
  <si>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</si>
  <si>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</si>
  <si>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</si>
  <si>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</si>
  <si>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</si>
  <si>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</si>
  <si>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</si>
  <si>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</si>
  <si>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</si>
  <si>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</si>
  <si>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</si>
  <si>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</si>
  <si>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</si>
  <si>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</si>
  <si>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</si>
  <si>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</si>
  <si>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</si>
  <si>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</si>
  <si>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</si>
  <si>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</si>
  <si>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</si>
  <si>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</si>
  <si>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</si>
  <si>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</si>
  <si>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</si>
  <si>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</si>
  <si>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</si>
  <si>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</si>
  <si>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</si>
  <si>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</si>
  <si>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</si>
  <si>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</si>
  <si>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</si>
  <si>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</si>
  <si>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</si>
  <si>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</si>
  <si>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</si>
  <si>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</si>
  <si>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</si>
  <si>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</si>
  <si>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</si>
  <si>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</si>
  <si>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</si>
  <si>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</si>
  <si>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</si>
  <si>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</si>
  <si>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</si>
  <si>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</si>
  <si>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</si>
  <si>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</si>
  <si>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</si>
  <si>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</si>
  <si>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</si>
  <si>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</si>
  <si>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</si>
  <si>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</si>
  <si>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</si>
  <si>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</si>
  <si>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</si>
  <si>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</si>
  <si>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</si>
  <si>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</si>
  <si>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</si>
  <si>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</si>
  <si>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</si>
  <si>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</si>
  <si>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</si>
  <si>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</si>
  <si>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</si>
  <si>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</si>
  <si>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</si>
  <si>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</si>
  <si>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</si>
  <si>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</si>
  <si>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</si>
  <si>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</si>
  <si>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</si>
  <si>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</si>
  <si>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</si>
  <si>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</si>
  <si>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</si>
  <si>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</si>
  <si>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</si>
  <si>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</si>
  <si>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</si>
  <si>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</si>
  <si>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</si>
  <si>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</si>
  <si>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</si>
  <si>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</si>
  <si>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</si>
  <si>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</si>
  <si>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</si>
  <si>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</si>
  <si>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</si>
  <si>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</si>
  <si>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</si>
  <si>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</si>
  <si>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</si>
  <si>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</si>
  <si>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</si>
  <si>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</si>
  <si>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</si>
  <si>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</si>
  <si>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</si>
  <si>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</si>
  <si>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</si>
  <si>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</si>
  <si>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</si>
  <si>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</si>
  <si>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</si>
  <si>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</si>
  <si>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</si>
  <si>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</si>
  <si>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</si>
  <si>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</si>
  <si>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</si>
  <si>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</si>
  <si>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</si>
  <si>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</si>
  <si>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</si>
  <si>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</si>
  <si>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</si>
  <si>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</si>
  <si>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</si>
  <si>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</si>
  <si>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</si>
  <si>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</si>
  <si>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</si>
  <si>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</si>
  <si>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</si>
  <si>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</si>
  <si>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</si>
  <si>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</si>
  <si>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</si>
  <si>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</si>
  <si>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</si>
  <si>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</si>
  <si>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</si>
  <si>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</si>
  <si>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</si>
  <si>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</si>
  <si>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</si>
  <si>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</si>
  <si>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</si>
  <si>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</si>
  <si>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</si>
  <si>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</si>
  <si>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</si>
  <si>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</si>
  <si>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</si>
  <si>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</si>
  <si>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</si>
  <si>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</si>
  <si>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</si>
  <si>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</si>
  <si>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</si>
  <si>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</si>
  <si>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</si>
  <si>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</si>
  <si>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</si>
  <si>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</si>
  <si>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</si>
  <si>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</si>
  <si>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</si>
  <si>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</si>
  <si>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</si>
  <si>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</si>
  <si>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</si>
  <si>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</si>
  <si>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</si>
  <si>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</si>
  <si>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</si>
  <si>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</si>
  <si>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</si>
  <si>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</si>
  <si>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</si>
  <si>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</si>
  <si>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</si>
  <si>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</si>
  <si>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</si>
  <si>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</si>
  <si>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</si>
  <si>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</si>
  <si>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</si>
  <si>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</si>
  <si>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</si>
  <si>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</si>
  <si>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</si>
  <si>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</si>
  <si>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</si>
  <si>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</si>
  <si>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</si>
  <si>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</si>
  <si>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</si>
  <si>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</si>
  <si>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</si>
  <si>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</si>
  <si>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</si>
  <si>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</si>
  <si>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</si>
  <si>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</si>
  <si>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</si>
  <si>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</si>
  <si>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</si>
  <si>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</si>
  <si>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</si>
  <si>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</si>
  <si>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</si>
  <si>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</si>
  <si>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</si>
  <si>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</si>
  <si>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</si>
  <si>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</si>
  <si>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</si>
  <si>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</si>
  <si>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</si>
  <si>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</si>
  <si>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</si>
  <si>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</si>
  <si>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</si>
  <si>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</si>
  <si>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</si>
  <si>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</si>
  <si>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</si>
  <si>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</si>
  <si>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</si>
  <si>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</si>
  <si>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</si>
  <si>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</si>
  <si>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</si>
  <si>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</si>
  <si>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</si>
  <si>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</si>
  <si>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</si>
  <si>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</si>
  <si>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</si>
  <si>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</si>
  <si>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</si>
  <si>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</si>
  <si>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</si>
  <si>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</si>
  <si>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</si>
  <si>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</si>
  <si>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</si>
  <si>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</si>
  <si>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</si>
  <si>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</si>
  <si>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</si>
  <si>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</si>
  <si>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</si>
  <si>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</si>
  <si>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</si>
  <si>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</si>
  <si>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</si>
  <si>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</si>
  <si>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</si>
  <si>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</si>
  <si>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</si>
  <si>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</si>
  <si>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</si>
  <si>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</si>
  <si>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</si>
  <si>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</si>
  <si>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</si>
  <si>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</si>
  <si>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</si>
  <si>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</si>
  <si>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</si>
  <si>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</si>
  <si>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</si>
  <si>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</si>
  <si>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</si>
  <si>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</si>
  <si>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</si>
  <si>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</si>
  <si>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</si>
  <si>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</si>
  <si>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</si>
  <si>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</si>
  <si>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</si>
  <si>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</si>
  <si>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</si>
  <si>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</si>
  <si>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</si>
  <si>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</si>
  <si>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</si>
  <si>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</si>
  <si>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</si>
  <si>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</si>
  <si>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</si>
  <si>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</si>
  <si>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</si>
  <si>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</si>
  <si>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</si>
  <si>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</si>
  <si>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</si>
  <si>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</si>
  <si>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</si>
  <si>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</si>
  <si>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</si>
  <si>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</si>
  <si>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</si>
  <si>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</si>
  <si>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</si>
  <si>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</si>
  <si>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</si>
  <si>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</si>
  <si>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</si>
  <si>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</si>
  <si>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</si>
  <si>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</si>
  <si>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</si>
  <si>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</si>
  <si>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</si>
  <si>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</si>
  <si>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</si>
  <si>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</si>
  <si>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</si>
  <si>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</si>
  <si>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</si>
  <si>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</si>
  <si>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</si>
  <si>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</si>
  <si>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</si>
  <si>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</si>
  <si>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</si>
  <si>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</si>
  <si>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</si>
  <si>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</si>
  <si>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</si>
  <si>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</si>
  <si>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</si>
  <si>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</si>
  <si>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</si>
  <si>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</si>
  <si>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</si>
  <si>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</si>
  <si>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</si>
  <si>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</si>
  <si>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</si>
  <si>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</si>
  <si>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</si>
  <si>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</si>
  <si>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</si>
  <si>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</si>
  <si>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</si>
  <si>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</si>
  <si>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</si>
  <si>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</si>
  <si>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</si>
  <si>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</si>
  <si>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</si>
  <si>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</si>
  <si>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</si>
  <si>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</si>
  <si>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</si>
  <si>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</si>
  <si>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</si>
  <si>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</si>
  <si>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</si>
  <si>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</si>
  <si>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</si>
  <si>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</si>
  <si>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</si>
  <si>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</si>
  <si>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</si>
  <si>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</si>
  <si>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</si>
  <si>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</si>
  <si>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</si>
  <si>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</si>
  <si>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</si>
  <si>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</si>
  <si>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</si>
  <si>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</si>
  <si>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</si>
  <si>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</si>
  <si>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</si>
  <si>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</si>
  <si>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</si>
  <si>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</si>
  <si>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</si>
  <si>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</si>
  <si>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</si>
  <si>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</si>
  <si>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</si>
  <si>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</si>
  <si>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</si>
  <si>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</si>
  <si>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</si>
  <si>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</si>
  <si>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</si>
  <si>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</si>
  <si>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</si>
  <si>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</si>
  <si>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</si>
  <si>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</si>
  <si>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</si>
  <si>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</si>
  <si>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</si>
  <si>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</si>
  <si>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</si>
  <si>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</si>
  <si>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</si>
  <si>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</si>
  <si>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</si>
  <si>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</si>
  <si>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</si>
  <si>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</si>
  <si>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</si>
  <si>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</si>
  <si>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</si>
  <si>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</si>
  <si>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</si>
  <si>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</si>
  <si>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</si>
  <si>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</si>
  <si>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</si>
  <si>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</si>
  <si>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</si>
  <si>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</si>
  <si>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</si>
  <si>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</si>
  <si>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</si>
  <si>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</si>
  <si>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</si>
  <si>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</si>
  <si>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</si>
  <si>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</si>
  <si>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</si>
  <si>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</si>
  <si>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</si>
  <si>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</si>
  <si>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</si>
  <si>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</si>
  <si>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</si>
  <si>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</si>
  <si>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</si>
  <si>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</si>
  <si>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</si>
  <si>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</si>
  <si>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</si>
  <si>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</si>
  <si>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</si>
  <si>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</si>
  <si>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</si>
  <si>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</si>
  <si>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</si>
  <si>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</si>
  <si>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</si>
  <si>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</si>
  <si>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</si>
  <si>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</si>
  <si>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</si>
  <si>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</si>
  <si>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</si>
  <si>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</si>
  <si>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</si>
  <si>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</si>
  <si>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</si>
  <si>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</si>
  <si>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</si>
  <si>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</si>
  <si>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</si>
  <si>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</si>
  <si>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</si>
  <si>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</si>
  <si>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</si>
  <si>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</si>
  <si>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</si>
  <si>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</si>
  <si>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</si>
  <si>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</si>
  <si>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</si>
  <si>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</si>
  <si>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</si>
  <si>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</si>
  <si>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</si>
  <si>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</si>
  <si>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</si>
  <si>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</si>
  <si>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</si>
  <si>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</si>
  <si>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</si>
  <si>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</si>
  <si>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</si>
  <si>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</si>
  <si>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</si>
  <si>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</si>
  <si>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</si>
  <si>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</si>
  <si>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</si>
  <si>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</si>
  <si>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</si>
  <si>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</si>
  <si>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</si>
  <si>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</si>
  <si>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</si>
  <si>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</si>
  <si>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</si>
  <si>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</si>
  <si>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</si>
  <si>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</si>
  <si>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</si>
  <si>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</si>
  <si>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</si>
  <si>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</si>
  <si>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</si>
  <si>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</si>
  <si>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</si>
  <si>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</si>
  <si>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</si>
  <si>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</si>
  <si>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</si>
  <si>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</si>
  <si>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</si>
  <si>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</si>
  <si>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</si>
  <si>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</si>
  <si>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</si>
  <si>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</si>
  <si>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</si>
  <si>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</si>
  <si>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</si>
  <si>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</si>
  <si>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</si>
  <si>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</si>
  <si>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</si>
  <si>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</si>
  <si>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</si>
  <si>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</si>
  <si>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</si>
  <si>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</si>
  <si>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</si>
  <si>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</si>
  <si>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</si>
  <si>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</si>
  <si>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</si>
  <si>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</si>
  <si>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</si>
  <si>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</si>
  <si>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</si>
  <si>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</si>
  <si>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</si>
  <si>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</si>
  <si>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</si>
  <si>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</si>
  <si>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</si>
  <si>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</si>
  <si>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</si>
  <si>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</si>
  <si>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</si>
  <si>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</si>
  <si>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</si>
  <si>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</si>
  <si>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</si>
  <si>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</si>
  <si>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</si>
  <si>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</si>
  <si>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</si>
  <si>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</si>
  <si>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</si>
  <si>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</si>
  <si>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</si>
  <si>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</si>
  <si>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</si>
  <si>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</si>
  <si>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</si>
  <si>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</si>
  <si>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</si>
  <si>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</si>
  <si>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</si>
  <si>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</si>
  <si>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</si>
  <si>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</si>
  <si>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</si>
  <si>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</si>
  <si>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</si>
  <si>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</si>
  <si>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</si>
  <si>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</si>
  <si>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</si>
  <si>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</si>
  <si>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</si>
  <si>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</si>
  <si>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</si>
  <si>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</si>
  <si>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</si>
  <si>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</si>
  <si>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</si>
  <si>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</si>
  <si>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</si>
  <si>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</si>
  <si>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</si>
  <si>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</si>
  <si>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</si>
  <si>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</si>
  <si>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</si>
  <si>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</si>
  <si>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</si>
  <si>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</si>
  <si>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</si>
  <si>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</si>
  <si>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</si>
  <si>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</si>
  <si>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</si>
  <si>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</si>
  <si>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</si>
  <si>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</si>
  <si>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</si>
  <si>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</si>
  <si>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</si>
  <si>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</si>
  <si>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</si>
  <si>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</si>
  <si>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</si>
  <si>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</si>
  <si>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</si>
  <si>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</si>
  <si>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</si>
  <si>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</si>
  <si>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</si>
  <si>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</si>
  <si>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</si>
  <si>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</si>
  <si>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</si>
  <si>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</si>
  <si>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</si>
  <si>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</si>
  <si>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</si>
  <si>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</si>
  <si>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</si>
  <si>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</si>
  <si>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</si>
  <si>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</si>
  <si>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</si>
  <si>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</si>
  <si>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</si>
  <si>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</si>
  <si>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</si>
  <si>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</si>
  <si>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</si>
  <si>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</si>
  <si>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</si>
  <si>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</si>
  <si>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</si>
  <si>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</si>
  <si>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</si>
  <si>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</si>
  <si>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</si>
  <si>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</si>
  <si>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</si>
  <si>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</si>
  <si>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</si>
  <si>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</si>
  <si>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</si>
  <si>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</si>
  <si>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</si>
  <si>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</si>
  <si>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</si>
  <si>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</si>
  <si>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</si>
  <si>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</si>
  <si>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</si>
  <si>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</si>
  <si>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</si>
  <si>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</si>
  <si>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</si>
  <si>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</si>
  <si>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</si>
  <si>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</si>
  <si>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</si>
  <si>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</si>
  <si>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</si>
  <si>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</si>
  <si>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</si>
  <si>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</si>
  <si>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</si>
  <si>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</si>
  <si>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</si>
  <si>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</si>
  <si>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</si>
  <si>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</si>
  <si>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</si>
  <si>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</si>
  <si>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</si>
  <si>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</si>
  <si>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</si>
  <si>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</si>
  <si>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</si>
  <si>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</si>
  <si>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</si>
  <si>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</si>
  <si>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</si>
  <si>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</si>
  <si>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</si>
  <si>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</si>
  <si>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</si>
  <si>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</si>
  <si>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</si>
  <si>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</si>
  <si>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</si>
  <si>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</si>
  <si>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</si>
  <si>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</si>
  <si>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</si>
  <si>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</si>
  <si>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</si>
  <si>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</si>
  <si>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</si>
  <si>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</si>
  <si>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</si>
  <si>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</si>
  <si>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</si>
  <si>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</si>
  <si>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</si>
  <si>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</si>
  <si>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</si>
  <si>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</si>
  <si>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</si>
  <si>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</si>
  <si>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</si>
  <si>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</si>
  <si>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</si>
  <si>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</si>
  <si>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</si>
  <si>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</si>
  <si>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</si>
  <si>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</si>
  <si>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</si>
  <si>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</si>
  <si>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</si>
  <si>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</si>
  <si>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</si>
  <si>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</si>
  <si>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</si>
  <si>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</si>
  <si>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</si>
  <si>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</si>
  <si>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</si>
  <si>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</si>
  <si>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</si>
  <si>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</si>
  <si>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</si>
  <si>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</si>
  <si>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</si>
  <si>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</si>
  <si>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</si>
  <si>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</si>
  <si>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</si>
  <si>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</si>
  <si>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</si>
  <si>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</si>
  <si>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</si>
  <si>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</si>
  <si>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</si>
  <si>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</si>
  <si>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</si>
  <si>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</si>
  <si>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</si>
  <si>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</si>
  <si>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</si>
  <si>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</si>
  <si>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</si>
  <si>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</si>
  <si>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</si>
  <si>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</si>
  <si>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</si>
  <si>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</si>
  <si>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</si>
  <si>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</si>
  <si>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</si>
  <si>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</si>
  <si>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</si>
  <si>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</si>
  <si>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</si>
  <si>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</si>
  <si>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</si>
  <si>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</si>
  <si>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</si>
  <si>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</si>
  <si>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</si>
  <si>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</si>
  <si>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</si>
  <si>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</si>
  <si>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</si>
  <si>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</si>
  <si>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</si>
  <si>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</si>
  <si>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</si>
  <si>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</si>
  <si>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</si>
  <si>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</si>
  <si>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</si>
  <si>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</si>
  <si>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</si>
  <si>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</si>
  <si>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</si>
  <si>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</si>
  <si>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</si>
  <si>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</si>
  <si>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</si>
  <si>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</si>
  <si>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</si>
  <si>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</si>
  <si>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</si>
  <si>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</si>
  <si>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</si>
  <si>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</si>
  <si>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</si>
  <si>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</si>
  <si>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</si>
  <si>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</si>
  <si>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</si>
  <si>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</si>
  <si>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</si>
  <si>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</si>
  <si>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</si>
  <si>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</si>
  <si>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</si>
  <si>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</si>
  <si>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</si>
  <si>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</si>
  <si>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</si>
  <si>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</si>
  <si>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</si>
  <si>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</si>
  <si>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</si>
  <si>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</si>
  <si>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</si>
  <si>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</si>
  <si>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</si>
  <si>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</si>
  <si>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</si>
  <si>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</si>
  <si>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</si>
  <si>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</si>
  <si>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</si>
  <si>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</si>
  <si>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</si>
  <si>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</si>
  <si>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</si>
  <si>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</si>
  <si>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</si>
  <si>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</si>
  <si>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</si>
  <si>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</si>
  <si>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</si>
  <si>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</si>
  <si>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</si>
  <si>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</si>
  <si>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</si>
  <si>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</si>
  <si>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</si>
  <si>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</si>
  <si>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</si>
  <si>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</si>
  <si>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</si>
  <si>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</si>
  <si>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</si>
  <si>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</si>
  <si>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</si>
  <si>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</si>
  <si>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</si>
  <si>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</si>
  <si>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</si>
  <si>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</si>
  <si>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</si>
  <si>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</si>
  <si>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</si>
  <si>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</si>
  <si>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</si>
  <si>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</si>
  <si>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</si>
  <si>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</si>
  <si>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</si>
  <si>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</si>
  <si>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</si>
  <si>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</si>
  <si>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</si>
  <si>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</si>
  <si>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</si>
  <si>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</si>
  <si>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</si>
  <si>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</si>
  <si>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</si>
  <si>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</si>
  <si>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</si>
  <si>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</si>
  <si>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</si>
  <si>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</si>
  <si>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</si>
  <si>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</si>
  <si>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</si>
  <si>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</si>
  <si>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</si>
  <si>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</si>
  <si>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</si>
  <si>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</si>
  <si>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</si>
  <si>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</si>
  <si>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</si>
  <si>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</si>
  <si>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</si>
  <si>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</si>
  <si>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</si>
  <si>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</si>
  <si>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</si>
  <si>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</si>
  <si>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</si>
  <si>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</si>
  <si>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</si>
  <si>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</si>
  <si>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</si>
  <si>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</si>
  <si>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</si>
  <si>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</si>
  <si>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</si>
  <si>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</si>
  <si>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</si>
  <si>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</si>
  <si>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</si>
  <si>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</si>
  <si>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</si>
  <si>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</si>
  <si>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</si>
  <si>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</si>
  <si>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</si>
  <si>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</si>
  <si>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</si>
  <si>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</si>
  <si>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</si>
  <si>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</si>
  <si>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</si>
  <si>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</si>
  <si>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</si>
  <si>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</si>
  <si>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</si>
  <si>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</si>
  <si>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</si>
  <si>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</si>
  <si>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</si>
  <si>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</si>
  <si>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</si>
  <si>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</si>
  <si>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</si>
  <si>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</si>
  <si>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</si>
  <si>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</si>
  <si>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</si>
  <si>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</si>
  <si>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</si>
  <si>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</si>
  <si>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</si>
  <si>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</si>
  <si>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</si>
  <si>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</si>
  <si>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</si>
  <si>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</si>
  <si>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</si>
  <si>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</si>
  <si>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</si>
  <si>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</si>
  <si>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</si>
  <si>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</si>
  <si>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</si>
  <si>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</si>
  <si>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</si>
  <si>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</si>
  <si>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</si>
  <si>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</si>
  <si>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</si>
  <si>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</si>
  <si>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</si>
  <si>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</si>
  <si>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</si>
  <si>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</si>
  <si>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</si>
  <si>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</si>
  <si>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</si>
  <si>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</si>
  <si>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</si>
  <si>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</si>
  <si>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</si>
  <si>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</si>
  <si>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</si>
  <si>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</si>
  <si>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</si>
  <si>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</si>
  <si>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</si>
  <si>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</si>
  <si>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</si>
  <si>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</si>
  <si>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</si>
  <si>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</si>
  <si>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</si>
  <si>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</si>
  <si>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</si>
  <si>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</si>
  <si>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</si>
  <si>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</si>
  <si>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</si>
  <si>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</si>
  <si>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</si>
  <si>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</si>
  <si>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</si>
  <si>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</si>
  <si>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</si>
  <si>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</si>
  <si>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</si>
  <si>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</si>
  <si>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</si>
  <si>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</si>
  <si>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</si>
  <si>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</si>
  <si>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</si>
  <si>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</si>
  <si>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</si>
  <si>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</si>
  <si>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</si>
  <si>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</si>
  <si>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</si>
  <si>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</si>
  <si>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</si>
  <si>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</si>
  <si>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</si>
  <si>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</si>
  <si>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</si>
  <si>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</si>
  <si>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</si>
  <si>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</si>
  <si>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</si>
  <si>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</si>
  <si>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</si>
  <si>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</si>
  <si>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</si>
  <si>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</si>
  <si>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</si>
  <si>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</si>
  <si>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</si>
  <si>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</si>
  <si>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</si>
  <si>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</si>
  <si>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</si>
  <si>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</si>
  <si>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</si>
  <si>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</si>
  <si>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</si>
  <si>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</si>
  <si>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</si>
  <si>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</si>
  <si>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</si>
  <si>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</si>
  <si>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</si>
  <si>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</si>
  <si>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</si>
  <si>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</si>
  <si>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</si>
  <si>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</si>
  <si>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</si>
  <si>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</si>
  <si>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</si>
  <si>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</si>
  <si>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</si>
  <si>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</si>
  <si>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</si>
  <si>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</si>
  <si>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</si>
  <si>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</si>
  <si>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</si>
  <si>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</si>
  <si>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</si>
  <si>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</si>
  <si>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</si>
  <si>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</si>
  <si>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</si>
  <si>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</si>
  <si>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</si>
  <si>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</si>
  <si>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</si>
  <si>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</si>
  <si>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</si>
  <si>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</si>
  <si>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</si>
  <si>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</si>
  <si>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</si>
  <si>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</si>
  <si>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</si>
  <si>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</si>
  <si>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</si>
  <si>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</si>
  <si>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</si>
  <si>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</si>
  <si>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</si>
  <si>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</si>
  <si>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</si>
  <si>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</si>
  <si>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</si>
  <si>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</si>
  <si>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</si>
  <si>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</si>
  <si>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</si>
  <si>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</si>
  <si>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</si>
  <si>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</si>
  <si>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</si>
  <si>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</si>
  <si>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</si>
  <si>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</si>
  <si>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</si>
  <si>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</si>
  <si>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</si>
  <si>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</si>
  <si>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</si>
  <si>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</si>
  <si>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</si>
  <si>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</si>
  <si>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</si>
  <si>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</si>
  <si>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</si>
  <si>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</si>
  <si>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</si>
  <si>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</si>
  <si>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</si>
  <si>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</si>
  <si>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</si>
  <si>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</si>
  <si>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</si>
  <si>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</si>
  <si>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</si>
  <si>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</si>
  <si>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</si>
  <si>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</si>
  <si>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</si>
  <si>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</si>
  <si>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</si>
  <si>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</si>
  <si>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</si>
  <si>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</si>
  <si>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</si>
  <si>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</si>
  <si>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</si>
  <si>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</si>
  <si>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</si>
  <si>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</si>
  <si>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</si>
  <si>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</si>
  <si>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</si>
  <si>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</si>
  <si>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</si>
  <si>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</si>
  <si>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</si>
  <si>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</si>
  <si>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</si>
  <si>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</si>
  <si>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</si>
  <si>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</si>
  <si>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</si>
  <si>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</si>
  <si>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</si>
  <si>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</si>
  <si>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</si>
  <si>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</si>
  <si>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</si>
  <si>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</si>
  <si>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</si>
  <si>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</si>
  <si>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</si>
  <si>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</si>
  <si>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</si>
  <si>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</si>
  <si>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</si>
  <si>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</si>
  <si>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</si>
  <si>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</si>
  <si>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</si>
  <si>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</si>
  <si>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</si>
  <si>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</si>
  <si>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</si>
  <si>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</si>
  <si>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</si>
  <si>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</si>
  <si>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</si>
  <si>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</si>
  <si>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</si>
  <si>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</si>
  <si>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</si>
  <si>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</si>
  <si>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</si>
  <si>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</si>
  <si>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</si>
  <si>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</si>
  <si>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</si>
  <si>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</si>
  <si>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</si>
  <si>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</si>
  <si>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</si>
  <si>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</si>
  <si>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</si>
  <si>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</si>
  <si>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</si>
  <si>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</si>
  <si>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</si>
  <si>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</si>
  <si>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</si>
  <si>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</si>
  <si>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</si>
  <si>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</si>
  <si>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</si>
  <si>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</si>
  <si>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</si>
  <si>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</si>
  <si>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</si>
  <si>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</si>
  <si>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</si>
  <si>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</si>
  <si>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</si>
  <si>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</si>
  <si>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</si>
  <si>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</si>
  <si>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</si>
  <si>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</si>
  <si>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</si>
  <si>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</si>
  <si>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</si>
  <si>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</si>
  <si>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</si>
  <si>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</si>
  <si>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</si>
  <si>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</si>
  <si>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</si>
  <si>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</si>
  <si>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</si>
  <si>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</si>
  <si>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</si>
  <si>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</si>
  <si>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</si>
  <si>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</si>
  <si>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</si>
  <si>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</si>
  <si>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</si>
  <si>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</si>
  <si>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</si>
  <si>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</si>
  <si>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</si>
  <si>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</si>
  <si>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</si>
  <si>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</si>
  <si>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</si>
  <si>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</si>
  <si>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</si>
  <si>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</si>
  <si>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</si>
  <si>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</si>
  <si>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</si>
  <si>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</si>
  <si>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</si>
  <si>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</si>
  <si>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</si>
  <si>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</si>
  <si>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</si>
  <si>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</si>
  <si>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</si>
  <si>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</si>
  <si>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</si>
  <si>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</si>
  <si>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</si>
  <si>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</si>
  <si>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</si>
  <si>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</si>
  <si>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</si>
  <si>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</si>
  <si>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</si>
  <si>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</si>
  <si>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</si>
  <si>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</si>
  <si>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</si>
  <si>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</si>
  <si>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</si>
  <si>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</si>
  <si>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</si>
  <si>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</si>
  <si>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</si>
  <si>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</si>
  <si>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</si>
  <si>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</si>
  <si>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</si>
  <si>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</si>
  <si>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</si>
  <si>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</si>
  <si>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</si>
  <si>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</si>
  <si>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</si>
  <si>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</si>
  <si>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</si>
  <si>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</si>
  <si>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</si>
  <si>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</si>
  <si>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</si>
  <si>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</si>
  <si>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</si>
  <si>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</si>
  <si>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</si>
  <si>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</si>
  <si>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</si>
  <si>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</si>
  <si>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</si>
  <si>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</si>
  <si>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</si>
  <si>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</si>
  <si>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</si>
  <si>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</si>
  <si>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</si>
  <si>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</si>
  <si>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</si>
  <si>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</si>
  <si>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</si>
  <si>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</si>
  <si>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</si>
  <si>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</si>
  <si>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</si>
  <si>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</si>
  <si>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</si>
  <si>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</si>
  <si>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</si>
  <si>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</si>
  <si>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</si>
  <si>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</si>
  <si>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</si>
  <si>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</si>
  <si>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</si>
  <si>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</si>
  <si>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</si>
  <si>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</si>
  <si>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</si>
  <si>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</si>
  <si>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</si>
  <si>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</si>
  <si>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</si>
  <si>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</si>
  <si>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</si>
  <si>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</si>
  <si>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</si>
  <si>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</si>
  <si>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</si>
  <si>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</si>
  <si>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</si>
  <si>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</si>
  <si>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</si>
  <si>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</si>
  <si>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</si>
  <si>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</si>
  <si>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</si>
  <si>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</si>
  <si>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</si>
  <si>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</si>
  <si>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</si>
  <si>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</si>
  <si>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</si>
  <si>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</si>
  <si>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</si>
  <si>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</si>
  <si>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</si>
  <si>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</si>
  <si>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</si>
  <si>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</si>
  <si>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</si>
  <si>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</si>
  <si>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</si>
  <si>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</si>
  <si>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</si>
  <si>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</si>
  <si>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</si>
  <si>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</si>
  <si>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</si>
  <si>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</si>
  <si>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</si>
  <si>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</si>
  <si>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</si>
  <si>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</si>
  <si>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</si>
  <si>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</si>
  <si>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</si>
  <si>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</si>
  <si>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</si>
  <si>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</si>
  <si>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</si>
  <si>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</si>
  <si>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</si>
  <si>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</si>
  <si>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</si>
  <si>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</si>
  <si>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</si>
  <si>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</si>
  <si>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</si>
  <si>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</si>
  <si>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</si>
  <si>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</si>
  <si>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</si>
  <si>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</si>
  <si>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</si>
  <si>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</si>
  <si>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</si>
  <si>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</si>
  <si>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</si>
  <si>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</si>
  <si>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</si>
  <si>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</si>
  <si>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</si>
  <si>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</si>
  <si>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</si>
  <si>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</si>
  <si>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</si>
  <si>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</si>
  <si>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</si>
  <si>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</si>
  <si>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</si>
  <si>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</si>
  <si>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</si>
  <si>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</si>
  <si>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</si>
  <si>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</si>
  <si>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</si>
  <si>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</si>
  <si>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</si>
  <si>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</si>
  <si>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</si>
  <si>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</si>
  <si>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</si>
  <si>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</si>
  <si>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</si>
  <si>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</si>
  <si>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</si>
  <si>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</si>
  <si>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</si>
  <si>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</si>
  <si>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</si>
  <si>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</si>
  <si>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</si>
  <si>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</si>
  <si>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</si>
  <si>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</si>
  <si>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</si>
  <si>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</si>
  <si>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</si>
  <si>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</si>
  <si>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</si>
  <si>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</si>
  <si>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</si>
  <si>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</si>
  <si>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</si>
  <si>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</si>
  <si>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</si>
  <si>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</si>
  <si>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</si>
  <si>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</si>
  <si>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</si>
  <si>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</si>
  <si>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</si>
  <si>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</si>
  <si>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</si>
  <si>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</si>
  <si>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</si>
  <si>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</si>
  <si>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</si>
  <si>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</si>
  <si>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</si>
  <si>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</si>
  <si>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</si>
  <si>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</si>
  <si>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</si>
  <si>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</si>
  <si>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</si>
  <si>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</si>
  <si>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</si>
  <si>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</si>
  <si>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</si>
  <si>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</si>
  <si>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</si>
  <si>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</si>
  <si>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</si>
  <si>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</si>
  <si>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</si>
  <si>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</si>
  <si>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</si>
  <si>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</si>
  <si>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</si>
  <si>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</si>
  <si>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</si>
  <si>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</si>
  <si>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</si>
  <si>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</si>
  <si>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</si>
  <si>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</si>
  <si>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</si>
  <si>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</si>
  <si>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</si>
  <si>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</si>
  <si>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</si>
  <si>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</si>
  <si>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</si>
  <si>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</si>
  <si>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</si>
  <si>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</si>
  <si>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</si>
  <si>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</si>
  <si>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</si>
  <si>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</si>
  <si>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</si>
  <si>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</si>
  <si>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</si>
  <si>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</si>
  <si>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</si>
  <si>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</si>
  <si>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</si>
  <si>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</si>
  <si>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</si>
  <si>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</si>
  <si>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</si>
  <si>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</si>
  <si>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</si>
  <si>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</si>
  <si>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</si>
  <si>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</si>
  <si>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</si>
  <si>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</si>
  <si>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</si>
  <si>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</si>
  <si>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</si>
  <si>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</si>
  <si>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</si>
  <si>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</si>
  <si>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</si>
  <si>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</si>
  <si>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</si>
  <si>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</si>
  <si>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</si>
  <si>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</si>
  <si>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</si>
  <si>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</si>
  <si>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</si>
  <si>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</si>
  <si>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</si>
  <si>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</si>
  <si>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</si>
  <si>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</si>
  <si>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</si>
  <si>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</si>
  <si>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</si>
  <si>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</si>
  <si>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</si>
  <si>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</si>
  <si>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</si>
  <si>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</si>
  <si>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</si>
  <si>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</si>
  <si>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</si>
  <si>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</si>
  <si>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</si>
  <si>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</si>
  <si>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</si>
  <si>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</si>
  <si>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</si>
  <si>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</si>
  <si>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</si>
  <si>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</si>
  <si>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</si>
  <si>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</si>
  <si>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</si>
  <si>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</si>
  <si>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</si>
  <si>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</si>
  <si>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</si>
  <si>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</si>
  <si>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</si>
  <si>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</si>
  <si>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</si>
  <si>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</si>
  <si>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</si>
  <si>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</si>
  <si>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</si>
  <si>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</si>
  <si>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</si>
  <si>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</si>
  <si>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</si>
  <si>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</si>
  <si>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</si>
  <si>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</si>
  <si>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</si>
  <si>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</si>
  <si>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</si>
  <si>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</si>
  <si>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</si>
  <si>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</si>
  <si>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</si>
  <si>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</si>
  <si>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</si>
  <si>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</si>
  <si>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</si>
  <si>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</si>
  <si>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</si>
  <si>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</si>
  <si>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</si>
  <si>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</si>
  <si>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</si>
  <si>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</si>
  <si>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</si>
  <si>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</si>
  <si>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</si>
  <si>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</si>
  <si>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</si>
  <si>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</si>
  <si>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</si>
  <si>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</si>
  <si>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</si>
  <si>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</si>
  <si>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</si>
  <si>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</si>
  <si>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</si>
  <si>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</si>
  <si>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</si>
  <si>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</si>
  <si>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</si>
  <si>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</si>
  <si>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</si>
  <si>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</si>
  <si>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</si>
  <si>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</si>
  <si>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</si>
  <si>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</si>
  <si>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</si>
  <si>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</si>
  <si>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</si>
  <si>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</si>
  <si>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</si>
  <si>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</si>
  <si>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</si>
  <si>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</si>
  <si>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</si>
  <si>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</si>
  <si>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</si>
  <si>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</si>
  <si>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</si>
  <si>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</si>
  <si>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</si>
  <si>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</si>
  <si>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</si>
  <si>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</si>
  <si>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</si>
  <si>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</si>
  <si>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</si>
  <si>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</si>
  <si>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</si>
  <si>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</si>
  <si>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</si>
  <si>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</si>
  <si>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</si>
  <si>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</si>
  <si>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</si>
  <si>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</si>
  <si>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</si>
  <si>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</si>
  <si>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</si>
  <si>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</si>
  <si>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</si>
  <si>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</si>
  <si>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</si>
  <si>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</si>
  <si>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</si>
  <si>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</si>
  <si>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</si>
  <si>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</si>
  <si>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</si>
  <si>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</si>
  <si>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</si>
  <si>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</si>
  <si>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</si>
  <si>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</si>
  <si>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</si>
  <si>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</si>
  <si>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</si>
  <si>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</si>
  <si>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</si>
  <si>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</si>
  <si>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</si>
  <si>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</si>
  <si>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</si>
  <si>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</si>
  <si>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</si>
  <si>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</si>
  <si>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</si>
  <si>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</si>
  <si>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</si>
  <si>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</si>
  <si>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</si>
  <si>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</si>
  <si>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</si>
  <si>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</si>
  <si>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</si>
  <si>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</si>
  <si>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</si>
  <si>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</si>
  <si>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</si>
  <si>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</si>
  <si>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</si>
  <si>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</si>
  <si>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</si>
  <si>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</si>
  <si>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</si>
  <si>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</si>
  <si>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</si>
  <si>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</si>
  <si>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</si>
  <si>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</si>
  <si>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</si>
  <si>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</si>
  <si>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</si>
  <si>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</si>
  <si>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</si>
  <si>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</si>
  <si>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</si>
  <si>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</si>
  <si>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</si>
  <si>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</si>
  <si>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</si>
  <si>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</si>
  <si>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</si>
  <si>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</si>
  <si>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</si>
  <si>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</si>
  <si>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</si>
  <si>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</si>
  <si>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</si>
  <si>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</si>
  <si>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</si>
  <si>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</si>
  <si>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</si>
  <si>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</si>
  <si>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</si>
  <si>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</si>
  <si>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</si>
  <si>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</si>
  <si>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</si>
  <si>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</si>
  <si>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</si>
  <si>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</si>
  <si>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</si>
  <si>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</si>
  <si>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</si>
  <si>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</si>
  <si>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</si>
  <si>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</si>
  <si>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</si>
  <si>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</si>
  <si>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</si>
  <si>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</si>
  <si>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</si>
  <si>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</si>
  <si>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</si>
  <si>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</si>
  <si>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</si>
  <si>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</si>
  <si>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</si>
  <si>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</si>
  <si>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</si>
  <si>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</si>
  <si>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</si>
  <si>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</si>
  <si>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</si>
  <si>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</si>
  <si>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</si>
  <si>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</si>
  <si>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</si>
  <si>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</si>
  <si>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</si>
  <si>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</si>
  <si>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</si>
  <si>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</si>
  <si>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</si>
  <si>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</si>
  <si>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</si>
  <si>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</si>
  <si>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</si>
  <si>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</si>
  <si>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</si>
  <si>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</si>
  <si>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</si>
  <si>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</si>
  <si>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</si>
  <si>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</si>
  <si>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</si>
  <si>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</si>
  <si>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</si>
  <si>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</si>
  <si>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</si>
  <si>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</si>
  <si>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</si>
  <si>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</si>
  <si>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</si>
  <si>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</si>
  <si>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</si>
  <si>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</si>
  <si>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</si>
  <si>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</si>
  <si>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</si>
  <si>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</si>
  <si>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</si>
  <si>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</si>
  <si>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</si>
  <si>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</si>
  <si>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</si>
  <si>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</si>
  <si>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</si>
  <si>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</si>
  <si>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</si>
  <si>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</si>
  <si>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</si>
  <si>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</si>
  <si>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</si>
  <si>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</si>
  <si>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</si>
  <si>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</si>
  <si>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</si>
  <si>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</si>
  <si>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</si>
  <si>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</si>
  <si>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</si>
  <si>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</si>
  <si>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</si>
  <si>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</si>
  <si>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</si>
  <si>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</si>
  <si>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</si>
  <si>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</si>
  <si>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</si>
  <si>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</si>
  <si>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</si>
  <si>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</si>
  <si>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</si>
  <si>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</si>
  <si>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</si>
  <si>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</si>
  <si>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</si>
  <si>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</si>
  <si>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</si>
  <si>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</si>
  <si>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</si>
  <si>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</si>
  <si>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</si>
  <si>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</si>
  <si>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</si>
  <si>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</si>
  <si>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</si>
  <si>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</si>
  <si>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</si>
  <si>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</si>
  <si>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</si>
  <si>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</si>
  <si>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</si>
  <si>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</si>
  <si>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</si>
  <si>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</si>
  <si>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</si>
  <si>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</si>
  <si>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</si>
  <si>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</si>
  <si>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</si>
  <si>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</si>
  <si>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</si>
  <si>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</si>
  <si>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</si>
  <si>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</si>
  <si>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</si>
  <si>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</si>
  <si>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</si>
  <si>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</si>
  <si>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</si>
  <si>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</si>
  <si>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</si>
  <si>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</si>
  <si>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</si>
  <si>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</si>
  <si>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</si>
  <si>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</si>
  <si>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</si>
  <si>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</si>
  <si>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</si>
  <si>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</si>
  <si>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</si>
  <si>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</si>
  <si>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</si>
  <si>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</si>
  <si>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</si>
  <si>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</si>
  <si>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</si>
  <si>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</si>
  <si>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</si>
  <si>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</si>
  <si>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</si>
  <si>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</si>
  <si>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</si>
  <si>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</si>
  <si>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</si>
  <si>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</si>
  <si>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</si>
  <si>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</si>
  <si>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</si>
  <si>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</si>
  <si>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</si>
  <si>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</si>
  <si>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</si>
  <si>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</si>
  <si>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</si>
  <si>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</si>
  <si>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</si>
  <si>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</si>
  <si>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</si>
  <si>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</si>
  <si>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</si>
  <si>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</si>
  <si>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</si>
  <si>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</si>
  <si>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</si>
  <si>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</si>
  <si>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</si>
  <si>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</si>
  <si>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</si>
  <si>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</si>
  <si>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</si>
  <si>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</si>
  <si>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</si>
  <si>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</si>
  <si>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</si>
  <si>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</si>
  <si>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</si>
  <si>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</si>
  <si>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</si>
  <si>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</si>
  <si>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</si>
  <si>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</si>
  <si>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</si>
  <si>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</si>
  <si>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</si>
  <si>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</si>
  <si>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</si>
  <si>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</si>
  <si>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</si>
  <si>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</si>
  <si>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</si>
  <si>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</si>
  <si>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</si>
  <si>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</si>
  <si>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</si>
  <si>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</si>
  <si>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</si>
  <si>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</si>
  <si>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</si>
  <si>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</si>
  <si>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</si>
  <si>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</si>
  <si>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</si>
  <si>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</si>
  <si>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</si>
  <si>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</si>
  <si>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</si>
  <si>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</si>
  <si>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</si>
  <si>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</si>
  <si>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</si>
  <si>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</si>
  <si>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</si>
  <si>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</si>
  <si>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</si>
  <si>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</si>
  <si>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</si>
  <si>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</si>
  <si>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</si>
  <si>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</si>
  <si>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</si>
  <si>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</si>
  <si>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</si>
  <si>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</si>
  <si>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</si>
  <si>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</si>
  <si>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</si>
  <si>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</si>
  <si>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</si>
  <si>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</si>
  <si>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</si>
  <si>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</si>
  <si>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</si>
  <si>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</si>
  <si>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</si>
  <si>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</si>
  <si>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</si>
  <si>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</si>
  <si>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</si>
  <si>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</si>
  <si>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</si>
  <si>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</si>
  <si>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</si>
  <si>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</si>
  <si>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</si>
  <si>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</si>
  <si>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</si>
  <si>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</si>
  <si>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</si>
  <si>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</si>
  <si>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</si>
  <si>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</si>
  <si>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</si>
  <si>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</si>
  <si>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</si>
  <si>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</si>
  <si>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</si>
  <si>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</si>
  <si>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</si>
  <si>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</si>
  <si>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</si>
  <si>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</si>
  <si>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</si>
  <si>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</si>
  <si>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</si>
  <si>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</si>
  <si>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</si>
  <si>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</si>
  <si>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</si>
  <si>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</si>
  <si>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</si>
  <si>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</si>
  <si>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</si>
  <si>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</si>
  <si>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</si>
  <si>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</si>
  <si>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</si>
  <si>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</si>
  <si>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</si>
  <si>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</si>
  <si>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</si>
  <si>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</si>
  <si>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</si>
  <si>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</si>
  <si>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</si>
  <si>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</si>
  <si>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</si>
  <si>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</si>
  <si>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</si>
  <si>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</si>
  <si>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</si>
  <si>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</si>
  <si>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</si>
  <si>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</si>
  <si>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</si>
  <si>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</si>
  <si>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</si>
  <si>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</si>
  <si>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</si>
  <si>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</si>
  <si>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</si>
  <si>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</si>
  <si>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</si>
  <si>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</si>
  <si>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</si>
  <si>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</si>
  <si>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</si>
  <si>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</si>
  <si>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</si>
  <si>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</si>
  <si>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</si>
  <si>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</si>
  <si>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</si>
  <si>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</si>
  <si>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</si>
  <si>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</si>
  <si>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</si>
  <si>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</si>
  <si>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</si>
  <si>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</si>
  <si>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</si>
  <si>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</si>
  <si>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</si>
  <si>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</si>
  <si>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</si>
  <si>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</si>
  <si>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</si>
  <si>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</si>
  <si>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</si>
  <si>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</si>
  <si>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</si>
  <si>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</si>
  <si>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</si>
  <si>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</si>
  <si>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</si>
  <si>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</si>
  <si>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</si>
  <si>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</si>
  <si>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</si>
  <si>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</si>
  <si>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</si>
  <si>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</si>
  <si>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</si>
  <si>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</si>
  <si>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</si>
  <si>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</si>
  <si>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</si>
  <si>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</si>
  <si>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</si>
  <si>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</si>
  <si>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</si>
  <si>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</si>
  <si>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</si>
  <si>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</si>
  <si>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</si>
  <si>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</si>
  <si>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</si>
  <si>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</si>
  <si>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</si>
  <si>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</si>
  <si>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</si>
  <si>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</si>
  <si>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</si>
  <si>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</si>
  <si>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</si>
  <si>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</si>
  <si>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</si>
  <si>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</si>
  <si>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</si>
  <si>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</si>
  <si>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</si>
  <si>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</si>
  <si>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</si>
  <si>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</si>
  <si>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</si>
  <si>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</si>
  <si>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</si>
  <si>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</si>
  <si>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</si>
  <si>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</si>
  <si>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</si>
  <si>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</si>
  <si>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</si>
  <si>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</si>
  <si>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</si>
  <si>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</si>
  <si>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</si>
  <si>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</si>
  <si>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</si>
  <si>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</si>
  <si>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</si>
  <si>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</si>
  <si>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</si>
  <si>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</si>
  <si>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</si>
  <si>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</si>
  <si>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</si>
  <si>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</si>
  <si>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</si>
  <si>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</si>
  <si>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</si>
  <si>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</si>
  <si>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</si>
  <si>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</si>
  <si>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</si>
  <si>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</si>
  <si>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</si>
  <si>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</si>
  <si>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</si>
  <si>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</si>
  <si>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</si>
  <si>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</si>
  <si>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</si>
  <si>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</si>
  <si>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</si>
  <si>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</si>
  <si>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</si>
  <si>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</si>
  <si>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</si>
  <si>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</si>
  <si>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</si>
  <si>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</si>
  <si>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</si>
  <si>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</si>
  <si>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</si>
  <si>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</si>
  <si>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</si>
  <si>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</si>
  <si>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</si>
  <si>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</si>
  <si>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</si>
  <si>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</si>
  <si>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</si>
  <si>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</si>
  <si>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</si>
  <si>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</si>
  <si>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</si>
  <si>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</si>
  <si>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</si>
  <si>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</si>
  <si>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</si>
  <si>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</si>
  <si>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</si>
  <si>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</si>
  <si>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</si>
  <si>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</si>
  <si>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</si>
  <si>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</si>
  <si>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</si>
  <si>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</si>
  <si>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</si>
  <si>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</si>
  <si>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</si>
  <si>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</si>
  <si>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</si>
  <si>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</si>
  <si>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</si>
  <si>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</si>
  <si>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</si>
  <si>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</si>
  <si>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</si>
  <si>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</si>
  <si>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</si>
  <si>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</si>
  <si>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</si>
  <si>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</si>
  <si>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</si>
  <si>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</si>
  <si>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</si>
  <si>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</si>
  <si>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</si>
  <si>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</si>
  <si>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</si>
  <si>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</si>
  <si>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</si>
  <si>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</si>
  <si>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</si>
  <si>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</si>
  <si>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</si>
  <si>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</si>
  <si>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</si>
  <si>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</si>
  <si>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</si>
  <si>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</si>
  <si>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</si>
  <si>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</si>
  <si>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</si>
  <si>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</si>
  <si>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</si>
  <si>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</si>
  <si>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</si>
  <si>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</si>
  <si>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</si>
  <si>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</si>
  <si>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</si>
  <si>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</si>
  <si>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</si>
  <si>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</si>
  <si>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</si>
  <si>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</si>
  <si>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</si>
  <si>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</si>
  <si>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</si>
  <si>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</si>
  <si>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</si>
  <si>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</si>
  <si>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</si>
  <si>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</si>
  <si>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</si>
  <si>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</si>
  <si>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</si>
  <si>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</si>
  <si>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</si>
  <si>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</si>
  <si>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</si>
  <si>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</si>
  <si>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</si>
  <si>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</si>
  <si>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</si>
  <si>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</si>
  <si>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</si>
  <si>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</si>
  <si>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</si>
  <si>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</si>
  <si>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</si>
  <si>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</si>
  <si>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</si>
  <si>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</si>
  <si>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</si>
  <si>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</si>
  <si>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</si>
  <si>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</si>
  <si>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</si>
  <si>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</si>
  <si>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</si>
  <si>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</si>
  <si>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</si>
  <si>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</si>
  <si>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</si>
  <si>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</si>
  <si>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</si>
  <si>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</si>
  <si>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</si>
  <si>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</si>
  <si>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</si>
  <si>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</si>
  <si>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</si>
  <si>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</si>
  <si>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</si>
  <si>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</si>
  <si>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</si>
  <si>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</si>
  <si>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</si>
  <si>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</si>
  <si>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</si>
  <si>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</si>
  <si>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</si>
  <si>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</si>
  <si>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</si>
  <si>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</si>
  <si>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</si>
  <si>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</si>
  <si>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</si>
  <si>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</si>
  <si>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</si>
  <si>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</si>
  <si>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</si>
  <si>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</si>
  <si>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</si>
  <si>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</si>
  <si>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</si>
  <si>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</si>
  <si>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</si>
  <si>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</si>
  <si>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</si>
  <si>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</si>
  <si>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</si>
  <si>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</si>
  <si>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</si>
  <si>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</si>
  <si>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</si>
  <si>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</si>
  <si>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</si>
  <si>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</si>
  <si>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</si>
  <si>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</si>
  <si>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</si>
  <si>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</si>
  <si>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</si>
  <si>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</si>
  <si>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</si>
  <si>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</si>
  <si>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</si>
  <si>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</si>
  <si>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</si>
  <si>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</si>
  <si>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</si>
  <si>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</si>
  <si>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</si>
  <si>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</si>
  <si>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</si>
  <si>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</si>
  <si>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</si>
  <si>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</si>
  <si>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</si>
  <si>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</si>
  <si>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</si>
  <si>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</si>
  <si>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</si>
  <si>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</si>
  <si>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</si>
  <si>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</si>
  <si>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</si>
  <si>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</si>
  <si>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</si>
  <si>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</si>
  <si>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</si>
  <si>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</si>
  <si>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</si>
  <si>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</si>
  <si>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</si>
  <si>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</si>
  <si>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</si>
  <si>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</si>
  <si>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</si>
  <si>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</si>
  <si>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</si>
  <si>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</si>
  <si>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</si>
  <si>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</si>
  <si>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</si>
  <si>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</si>
  <si>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</si>
  <si>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</si>
  <si>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</si>
  <si>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</si>
  <si>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</si>
  <si>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</si>
  <si>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</si>
  <si>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</si>
  <si>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</si>
  <si>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</si>
  <si>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</si>
  <si>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</si>
  <si>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</si>
  <si>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</si>
  <si>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</si>
  <si>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</si>
  <si>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</si>
  <si>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</si>
  <si>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</si>
  <si>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</si>
  <si>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</si>
  <si>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</si>
  <si>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</si>
  <si>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</si>
  <si>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</si>
  <si>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</si>
  <si>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</si>
  <si>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</si>
  <si>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</si>
  <si>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</si>
  <si>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</si>
  <si>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</si>
  <si>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</si>
  <si>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</si>
  <si>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</si>
  <si>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</si>
  <si>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</si>
  <si>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</si>
  <si>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</si>
  <si>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</si>
  <si>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</si>
  <si>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</si>
  <si>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</si>
  <si>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</si>
  <si>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</si>
  <si>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</si>
  <si>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</si>
  <si>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</si>
  <si>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</si>
  <si>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</si>
  <si>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</si>
  <si>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</si>
  <si>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</si>
  <si>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</si>
  <si>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</si>
  <si>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</si>
  <si>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</si>
  <si>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</si>
  <si>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</si>
  <si>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</si>
  <si>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</si>
  <si>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</si>
  <si>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</si>
  <si>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</si>
  <si>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</si>
  <si>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</si>
  <si>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</si>
  <si>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</si>
  <si>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</si>
  <si>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</si>
  <si>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</si>
  <si>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</si>
  <si>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</si>
  <si>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</si>
  <si>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</si>
  <si>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</si>
  <si>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</si>
  <si>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</si>
  <si>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</si>
  <si>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</si>
  <si>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</si>
  <si>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</si>
  <si>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</si>
  <si>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</si>
  <si>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</si>
  <si>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</si>
  <si>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</si>
  <si>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</si>
  <si>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</si>
  <si>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</si>
  <si>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</si>
  <si>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</si>
  <si>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</si>
  <si>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</si>
  <si>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</si>
  <si>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</si>
  <si>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</si>
  <si>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</si>
  <si>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</si>
  <si>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</si>
  <si>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</si>
  <si>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</si>
  <si>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</si>
  <si>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</si>
  <si>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</si>
  <si>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</si>
  <si>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</si>
  <si>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</si>
  <si>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</si>
  <si>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</si>
  <si>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</si>
  <si>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</si>
  <si>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</si>
  <si>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</si>
  <si>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</si>
  <si>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</si>
  <si>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</si>
  <si>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</si>
  <si>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</si>
  <si>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</si>
  <si>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</si>
  <si>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</si>
  <si>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</si>
  <si>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</si>
  <si>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</si>
  <si>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</si>
  <si>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</si>
  <si>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</si>
  <si>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</si>
  <si>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</si>
  <si>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</si>
  <si>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</si>
  <si>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</si>
  <si>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</si>
  <si>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</si>
  <si>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</si>
  <si>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</si>
  <si>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</si>
  <si>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</si>
  <si>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</si>
  <si>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</si>
  <si>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</si>
  <si>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</si>
  <si>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</si>
  <si>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</si>
  <si>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</si>
  <si>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</si>
  <si>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</si>
  <si>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</si>
  <si>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</si>
  <si>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</si>
  <si>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</si>
  <si>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</si>
  <si>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</si>
  <si>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</si>
  <si>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</si>
  <si>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</si>
  <si>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</si>
  <si>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</si>
  <si>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</si>
  <si>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</si>
  <si>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</si>
  <si>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</si>
  <si>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</si>
  <si>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</si>
  <si>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</si>
  <si>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</si>
  <si>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</si>
  <si>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</si>
  <si>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</si>
  <si>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</si>
  <si>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</si>
  <si>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</si>
  <si>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</si>
  <si>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</si>
  <si>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</si>
  <si>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</si>
  <si>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</si>
  <si>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</si>
  <si>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</si>
  <si>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</si>
  <si>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</si>
  <si>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</si>
  <si>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</si>
  <si>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</si>
  <si>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</si>
  <si>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</si>
  <si>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</si>
  <si>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</si>
  <si>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</si>
  <si>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</si>
  <si>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</si>
  <si>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</si>
  <si>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</si>
  <si>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</si>
  <si>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</si>
  <si>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</si>
  <si>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</si>
  <si>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</si>
  <si>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</si>
  <si>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</si>
  <si>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</si>
  <si>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</si>
  <si>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</si>
  <si>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</si>
  <si>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</si>
  <si>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</si>
  <si>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</si>
  <si>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</si>
  <si>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</si>
  <si>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</si>
  <si>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</si>
  <si>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</si>
  <si>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</si>
  <si>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</si>
  <si>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</si>
  <si>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</si>
  <si>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</si>
  <si>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</si>
  <si>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</si>
  <si>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</si>
  <si>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</si>
  <si>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</si>
  <si>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</si>
  <si>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</si>
  <si>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</si>
  <si>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</si>
  <si>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</si>
  <si>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</si>
  <si>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</si>
  <si>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</si>
  <si>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</si>
  <si>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</si>
  <si>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</si>
  <si>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</si>
  <si>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</si>
  <si>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</si>
  <si>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</si>
  <si>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</si>
  <si>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</si>
  <si>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</si>
  <si>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</si>
  <si>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</si>
  <si>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</si>
  <si>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</si>
  <si>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</si>
  <si>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</si>
  <si>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</si>
  <si>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</si>
  <si>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</si>
  <si>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</si>
  <si>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</si>
  <si>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</si>
  <si>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</si>
  <si>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</si>
  <si>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</si>
  <si>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</si>
  <si>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</si>
  <si>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</si>
  <si>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</si>
  <si>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</si>
  <si>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</si>
  <si>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</si>
  <si>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</si>
  <si>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</si>
  <si>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</si>
  <si>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</si>
  <si>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</si>
  <si>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</si>
  <si>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</si>
  <si>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</si>
  <si>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</si>
  <si>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</si>
  <si>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</si>
  <si>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</si>
  <si>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</si>
  <si>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</si>
  <si>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</si>
  <si>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</si>
  <si>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</si>
  <si>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</si>
  <si>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</si>
  <si>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</si>
  <si>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</si>
  <si>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</si>
  <si>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</si>
  <si>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</si>
  <si>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</si>
  <si>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</si>
  <si>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</si>
  <si>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</si>
  <si>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</si>
  <si>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</si>
  <si>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</si>
  <si>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</si>
  <si>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</si>
  <si>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</si>
  <si>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</si>
  <si>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</si>
  <si>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</si>
  <si>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</si>
  <si>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</si>
  <si>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</si>
  <si>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</si>
  <si>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</si>
  <si>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</si>
  <si>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</si>
  <si>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</si>
  <si>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</si>
  <si>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</si>
  <si>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</si>
  <si>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</si>
  <si>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</si>
  <si>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</si>
  <si>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</si>
  <si>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</si>
  <si>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</si>
  <si>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</si>
  <si>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</si>
  <si>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</si>
  <si>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</si>
  <si>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</si>
  <si>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</si>
  <si>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</si>
  <si>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</si>
  <si>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</si>
  <si>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</si>
  <si>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</si>
  <si>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</si>
  <si>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</si>
  <si>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</si>
  <si>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</si>
  <si>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</si>
  <si>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</si>
  <si>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</si>
  <si>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</si>
  <si>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</si>
  <si>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</si>
  <si>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</si>
  <si>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</si>
  <si>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</si>
  <si>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</si>
  <si>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</si>
  <si>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</si>
  <si>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</si>
  <si>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</si>
  <si>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</si>
  <si>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</si>
  <si>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</si>
  <si>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</si>
  <si>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</si>
  <si>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</si>
  <si>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</si>
  <si>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</si>
  <si>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</si>
  <si>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</si>
  <si>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</si>
  <si>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</si>
  <si>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</si>
  <si>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</si>
  <si>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</si>
  <si>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</si>
  <si>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</si>
  <si>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</si>
  <si>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</si>
  <si>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</si>
  <si>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</si>
  <si>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</si>
  <si>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</si>
  <si>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</si>
  <si>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</si>
  <si>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</si>
  <si>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</si>
  <si>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</si>
  <si>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</si>
  <si>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</si>
  <si>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</si>
  <si>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</si>
  <si>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</si>
  <si>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</si>
  <si>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</si>
  <si>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</si>
  <si>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</si>
  <si>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</si>
  <si>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</si>
  <si>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</si>
  <si>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</si>
  <si>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</si>
  <si>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</si>
  <si>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</si>
  <si>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</si>
  <si>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</si>
  <si>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</si>
  <si>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</si>
  <si>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</si>
  <si>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</si>
  <si>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</si>
  <si>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</si>
  <si>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</si>
  <si>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</si>
  <si>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</si>
  <si>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</si>
  <si>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</si>
  <si>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</si>
  <si>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</si>
  <si>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</si>
  <si>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</si>
  <si>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</si>
  <si>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</si>
  <si>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</si>
  <si>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</si>
  <si>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</si>
  <si>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</si>
  <si>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</si>
  <si>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</si>
  <si>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</si>
  <si>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</si>
  <si>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</si>
  <si>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</si>
  <si>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</si>
  <si>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</si>
  <si>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</si>
  <si>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</si>
  <si>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</si>
  <si>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</si>
  <si>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</si>
  <si>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</si>
  <si>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</si>
  <si>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</si>
  <si>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</si>
  <si>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</si>
  <si>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</si>
  <si>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</si>
  <si>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</si>
  <si>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</si>
  <si>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</si>
  <si>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</si>
  <si>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</si>
  <si>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</si>
  <si>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</si>
  <si>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</si>
  <si>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</si>
  <si>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</si>
  <si>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</si>
  <si>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</si>
  <si>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</si>
  <si>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</si>
  <si>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</si>
  <si>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</si>
  <si>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</si>
  <si>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</si>
  <si>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</si>
  <si>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</si>
  <si>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</si>
  <si>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</si>
  <si>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</si>
  <si>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</si>
  <si>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</si>
  <si>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</si>
  <si>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</si>
  <si>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</si>
  <si>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</si>
  <si>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</si>
  <si>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</si>
  <si>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</si>
  <si>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</si>
  <si>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</si>
  <si>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</si>
  <si>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</si>
  <si>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</si>
  <si>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</si>
  <si>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</si>
  <si>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</si>
  <si>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</si>
  <si>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</si>
  <si>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</si>
  <si>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</si>
  <si>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</si>
  <si>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</si>
  <si>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</si>
  <si>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</si>
  <si>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</si>
  <si>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</si>
  <si>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</si>
  <si>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</si>
  <si>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</si>
  <si>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</si>
  <si>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</si>
  <si>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</si>
  <si>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</si>
  <si>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</si>
  <si>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</si>
  <si>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</si>
  <si>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</si>
  <si>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</si>
  <si>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</si>
  <si>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</si>
  <si>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</si>
  <si>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</si>
  <si>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</si>
  <si>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</si>
  <si>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</si>
  <si>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</si>
  <si>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</si>
  <si>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</si>
  <si>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</si>
  <si>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</si>
  <si>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</si>
  <si>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</si>
  <si>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</si>
  <si>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</si>
  <si>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</si>
  <si>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</si>
  <si>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</si>
  <si>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</si>
  <si>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</si>
  <si>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</si>
  <si>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</si>
  <si>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</si>
  <si>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</si>
  <si>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</si>
  <si>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</si>
  <si>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</si>
  <si>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</si>
  <si>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</si>
  <si>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</si>
  <si>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</si>
  <si>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</si>
  <si>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</si>
  <si>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</si>
  <si>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</si>
  <si>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</si>
  <si>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</si>
  <si>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</si>
  <si>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</si>
  <si>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</si>
  <si>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</si>
  <si>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</si>
  <si>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</si>
  <si>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</si>
  <si>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</si>
  <si>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</si>
  <si>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</si>
  <si>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</si>
  <si>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</si>
  <si>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</si>
  <si>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</si>
  <si>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</si>
  <si>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</si>
  <si>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</si>
  <si>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</si>
  <si>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</si>
  <si>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</si>
  <si>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</si>
  <si>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</si>
  <si>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</si>
  <si>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</si>
  <si>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</si>
  <si>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</si>
  <si>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</si>
  <si>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</si>
  <si>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</si>
  <si>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</si>
  <si>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</si>
  <si>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</si>
  <si>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</si>
  <si>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</si>
  <si>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</si>
  <si>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</si>
  <si>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</si>
  <si>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</si>
  <si>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</si>
  <si>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</si>
  <si>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</si>
  <si>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</si>
  <si>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</si>
  <si>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</si>
  <si>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</si>
  <si>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</si>
  <si>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</si>
  <si>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</si>
  <si>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</si>
  <si>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</si>
  <si>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</si>
  <si>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</si>
  <si>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</si>
  <si>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</si>
  <si>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</si>
  <si>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</si>
  <si>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</si>
  <si>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</si>
  <si>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</si>
  <si>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</si>
  <si>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</si>
  <si>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</si>
  <si>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</si>
  <si>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</si>
  <si>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</si>
  <si>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</si>
  <si>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</si>
  <si>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</si>
  <si>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</si>
  <si>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</si>
  <si>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</si>
  <si>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</si>
  <si>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</si>
  <si>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</si>
  <si>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</si>
  <si>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</si>
  <si>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</si>
  <si>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</si>
  <si>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</si>
  <si>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</si>
  <si>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</si>
  <si>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</si>
  <si>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</si>
  <si>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</si>
  <si>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</si>
  <si>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</si>
  <si>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</si>
  <si>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</si>
  <si>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</si>
  <si>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</si>
  <si>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</si>
  <si>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</si>
  <si>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</si>
  <si>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</si>
  <si>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</si>
  <si>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</si>
  <si>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</si>
  <si>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</si>
  <si>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</si>
  <si>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</si>
  <si>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</si>
  <si>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</si>
  <si>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</si>
  <si>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</si>
  <si>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</si>
  <si>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</si>
  <si>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</si>
  <si>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</si>
  <si>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</si>
  <si>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</si>
  <si>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</si>
  <si>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</si>
  <si>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</si>
  <si>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</si>
  <si>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</si>
  <si>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</si>
  <si>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</si>
  <si>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</si>
  <si>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</si>
  <si>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</si>
  <si>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</si>
  <si>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</si>
  <si>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</si>
  <si>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</si>
  <si>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</si>
  <si>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</si>
  <si>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</si>
  <si>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</si>
  <si>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</si>
  <si>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</si>
  <si>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</si>
  <si>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</si>
  <si>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</si>
  <si>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</si>
  <si>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</si>
  <si>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</si>
  <si>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</si>
  <si>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</si>
  <si>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</si>
  <si>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</si>
  <si>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</si>
  <si>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</si>
  <si>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</si>
  <si>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</si>
  <si>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</si>
  <si>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</si>
  <si>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</si>
  <si>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</si>
  <si>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</si>
  <si>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</si>
  <si>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</si>
  <si>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</si>
  <si>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</si>
  <si>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</si>
  <si>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</si>
  <si>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</si>
  <si>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</si>
  <si>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</si>
  <si>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</si>
  <si>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</si>
  <si>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</si>
  <si>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</si>
  <si>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</si>
  <si>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</si>
  <si>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</si>
  <si>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</si>
  <si>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</si>
  <si>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</si>
  <si>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</si>
  <si>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</si>
  <si>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</si>
  <si>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</si>
  <si>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</si>
  <si>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</si>
  <si>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</si>
  <si>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</si>
  <si>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</si>
  <si>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</si>
  <si>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</si>
  <si>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</si>
  <si>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</si>
  <si>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</si>
  <si>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</si>
  <si>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</si>
  <si>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</si>
  <si>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</si>
  <si>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</si>
  <si>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</si>
  <si>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</si>
  <si>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</si>
  <si>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</si>
  <si>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</si>
  <si>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</si>
  <si>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</si>
  <si>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</si>
  <si>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</si>
  <si>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</si>
  <si>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</si>
  <si>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</si>
  <si>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</si>
  <si>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</si>
  <si>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</si>
  <si>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</si>
  <si>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</si>
  <si>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</si>
  <si>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</si>
  <si>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</si>
  <si>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</si>
  <si>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</si>
  <si>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</si>
  <si>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</si>
  <si>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</si>
  <si>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</si>
  <si>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</si>
  <si>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</si>
  <si>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</si>
  <si>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</si>
  <si>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</si>
  <si>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</si>
  <si>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</si>
  <si>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</si>
  <si>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</si>
  <si>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</si>
  <si>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</si>
  <si>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</si>
  <si>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</si>
  <si>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</si>
  <si>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</si>
  <si>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</si>
  <si>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</si>
  <si>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</si>
  <si>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</si>
  <si>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</si>
  <si>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</si>
  <si>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</si>
  <si>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</si>
  <si>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</si>
  <si>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</si>
  <si>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</si>
  <si>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</si>
  <si>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</si>
  <si>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</si>
  <si>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</si>
  <si>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</si>
  <si>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</si>
  <si>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</si>
  <si>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</si>
  <si>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</si>
  <si>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</si>
  <si>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</si>
  <si>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</si>
  <si>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</si>
  <si>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</si>
  <si>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</si>
  <si>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</si>
  <si>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</si>
  <si>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</si>
  <si>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</si>
  <si>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</si>
  <si>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</si>
  <si>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</si>
  <si>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</si>
  <si>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</si>
  <si>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</si>
  <si>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</si>
  <si>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</si>
  <si>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</si>
  <si>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</si>
  <si>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</si>
  <si>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</si>
  <si>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</si>
  <si>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</si>
  <si>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</si>
  <si>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</si>
  <si>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</si>
  <si>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</si>
  <si>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</si>
  <si>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</si>
  <si>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</si>
  <si>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</si>
  <si>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</si>
  <si>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</si>
  <si>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</si>
  <si>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</si>
  <si>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</si>
  <si>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</si>
  <si>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</si>
  <si>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</si>
  <si>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</si>
  <si>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</si>
  <si>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</si>
  <si>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</si>
  <si>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</si>
  <si>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</si>
  <si>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</si>
  <si>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</si>
  <si>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</si>
  <si>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</si>
  <si>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</si>
  <si>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</si>
  <si>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</si>
  <si>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</si>
  <si>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</si>
  <si>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</si>
  <si>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</si>
  <si>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</si>
  <si>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</si>
  <si>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</si>
  <si>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</si>
  <si>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</si>
  <si>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</si>
  <si>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</si>
  <si>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</si>
  <si>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</si>
  <si>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</si>
  <si>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</si>
  <si>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</si>
  <si>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</si>
  <si>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</si>
  <si>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</si>
  <si>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</si>
  <si>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</si>
  <si>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</si>
  <si>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</si>
  <si>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</si>
  <si>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</si>
  <si>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</si>
  <si>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</si>
  <si>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</si>
  <si>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</si>
  <si>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</si>
  <si>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</si>
  <si>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</si>
  <si>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</si>
  <si>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</si>
  <si>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</si>
  <si>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</si>
  <si>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</si>
  <si>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</si>
  <si>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</si>
  <si>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</si>
  <si>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</si>
  <si>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</si>
  <si>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</si>
  <si>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</si>
  <si>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</si>
  <si>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</si>
  <si>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</si>
  <si>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</si>
  <si>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</si>
  <si>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</si>
  <si>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</si>
  <si>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</si>
  <si>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</si>
  <si>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</si>
  <si>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</si>
  <si>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</si>
  <si>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</si>
  <si>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</si>
  <si>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</si>
  <si>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</si>
  <si>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</si>
  <si>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</si>
  <si>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</si>
  <si>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</si>
  <si>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</si>
  <si>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</si>
  <si>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</si>
  <si>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</si>
  <si>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</si>
  <si>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</si>
  <si>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</si>
  <si>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</si>
  <si>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</si>
  <si>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</si>
  <si>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</si>
  <si>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</si>
  <si>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</si>
  <si>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</si>
  <si>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</si>
  <si>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</si>
  <si>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</si>
  <si>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</si>
  <si>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</si>
  <si>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</si>
  <si>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</si>
  <si>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</si>
  <si>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</si>
  <si>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</si>
  <si>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</si>
  <si>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</si>
  <si>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</si>
  <si>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</si>
  <si>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</si>
  <si>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</si>
  <si>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</si>
  <si>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</si>
  <si>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</si>
  <si>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</si>
  <si>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</si>
  <si>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</si>
  <si>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</si>
  <si>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</si>
  <si>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</si>
  <si>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</si>
  <si>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</si>
  <si>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</si>
  <si>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</si>
  <si>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</si>
  <si>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</si>
  <si>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</si>
  <si>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</si>
  <si>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</si>
  <si>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</si>
  <si>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</si>
  <si>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</si>
  <si>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</si>
  <si>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</si>
  <si>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</si>
  <si>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</si>
  <si>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</si>
  <si>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</si>
  <si>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</si>
  <si>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</si>
  <si>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</si>
  <si>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</si>
  <si>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</si>
  <si>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</si>
  <si>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</si>
  <si>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</si>
  <si>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</si>
  <si>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</si>
  <si>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</si>
  <si>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</si>
  <si>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</si>
  <si>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</si>
  <si>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</si>
  <si>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</si>
  <si>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</si>
  <si>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</si>
  <si>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</si>
  <si>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</si>
  <si>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</si>
  <si>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</si>
  <si>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</si>
  <si>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</si>
  <si>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</si>
  <si>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</si>
  <si>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</si>
  <si>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</si>
  <si>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</si>
  <si>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</si>
  <si>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</si>
  <si>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</si>
  <si>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</si>
  <si>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</si>
  <si>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</si>
  <si>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</si>
  <si>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</si>
  <si>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</si>
  <si>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</si>
  <si>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</si>
  <si>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</si>
  <si>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</si>
  <si>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</si>
  <si>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</si>
  <si>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</si>
  <si>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</si>
  <si>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</si>
  <si>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</si>
  <si>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</si>
  <si>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</si>
  <si>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</si>
  <si>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</si>
  <si>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</si>
  <si>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</si>
  <si>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</si>
  <si>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</si>
  <si>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</si>
  <si>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</si>
  <si>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</si>
  <si>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</si>
  <si>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</si>
  <si>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</si>
  <si>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</si>
  <si>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</si>
  <si>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</si>
  <si>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</si>
  <si>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</si>
  <si>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</si>
  <si>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</si>
  <si>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</si>
  <si>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</si>
  <si>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</si>
  <si>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</si>
  <si>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</si>
  <si>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</si>
  <si>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</si>
  <si>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</si>
  <si>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</si>
  <si>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</si>
  <si>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</si>
  <si>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</si>
  <si>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</si>
  <si>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</si>
  <si>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</si>
  <si>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</si>
  <si>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</si>
  <si>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</si>
  <si>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</si>
  <si>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</si>
  <si>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</si>
  <si>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</si>
  <si>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</si>
  <si>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</si>
  <si>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</si>
  <si>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</si>
  <si>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</si>
  <si>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</si>
  <si>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</si>
  <si>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</si>
  <si>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</si>
  <si>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</si>
  <si>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</si>
  <si>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</si>
  <si>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</si>
  <si>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</si>
  <si>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</si>
  <si>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</si>
  <si>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</si>
  <si>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</si>
  <si>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</si>
  <si>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</si>
  <si>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</si>
  <si>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</si>
  <si>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</si>
  <si>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</si>
  <si>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</si>
  <si>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</si>
  <si>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</si>
  <si>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</si>
  <si>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</si>
  <si>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</si>
  <si>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</si>
  <si>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</si>
  <si>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</si>
  <si>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</si>
  <si>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</si>
  <si>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</si>
  <si>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</si>
  <si>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</si>
  <si>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</si>
  <si>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</si>
  <si>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</si>
  <si>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</si>
  <si>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</si>
  <si>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</si>
  <si>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</si>
  <si>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</si>
  <si>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</si>
  <si>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</si>
  <si>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</si>
  <si>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</si>
  <si>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</si>
  <si>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</si>
  <si>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</si>
  <si>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</si>
  <si>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</si>
  <si>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</si>
  <si>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</si>
  <si>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</si>
  <si>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</si>
  <si>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</si>
  <si>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</si>
  <si>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</si>
  <si>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</si>
  <si>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</si>
  <si>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</si>
  <si>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</si>
  <si>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</si>
  <si>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</si>
  <si>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</si>
  <si>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</si>
  <si>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</si>
  <si>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</si>
  <si>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</si>
  <si>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</si>
  <si>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</si>
  <si>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</si>
  <si>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</si>
  <si>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</si>
  <si>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</si>
  <si>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</si>
  <si>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</si>
  <si>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</si>
  <si>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</si>
  <si>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</si>
  <si>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</si>
  <si>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</si>
  <si>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</si>
  <si>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</si>
  <si>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</si>
  <si>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</si>
  <si>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</si>
  <si>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</si>
  <si>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</si>
  <si>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</si>
  <si>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</si>
  <si>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</si>
  <si>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</si>
  <si>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</si>
  <si>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</si>
  <si>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</si>
  <si>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</si>
  <si>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</si>
  <si>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</si>
  <si>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</si>
  <si>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</si>
  <si>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</si>
  <si>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</si>
  <si>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</si>
  <si>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</si>
  <si>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</si>
  <si>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</si>
  <si>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</si>
  <si>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</si>
  <si>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</si>
  <si>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</si>
  <si>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</si>
  <si>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</si>
  <si>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</si>
  <si>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</si>
  <si>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</si>
  <si>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</si>
  <si>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</si>
  <si>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</si>
  <si>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</si>
  <si>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</si>
  <si>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</si>
  <si>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</si>
  <si>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</si>
  <si>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</si>
  <si>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</si>
  <si>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</si>
  <si>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</si>
  <si>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</si>
  <si>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</si>
  <si>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</si>
  <si>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</si>
  <si>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</si>
  <si>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</si>
  <si>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</si>
  <si>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</si>
  <si>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</si>
  <si>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</si>
  <si>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</si>
  <si>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</si>
  <si>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</si>
  <si>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</si>
  <si>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</si>
  <si>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</si>
  <si>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</si>
  <si>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</si>
  <si>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</si>
  <si>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</si>
  <si>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</si>
  <si>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</si>
  <si>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</si>
  <si>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</si>
  <si>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</si>
  <si>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</si>
  <si>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</si>
  <si>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</si>
  <si>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</si>
  <si>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</si>
  <si>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</si>
  <si>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</si>
  <si>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</si>
  <si>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</si>
  <si>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</si>
  <si>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</si>
  <si>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</si>
  <si>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</si>
  <si>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</si>
  <si>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</si>
  <si>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</si>
  <si>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</si>
  <si>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</si>
  <si>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</si>
  <si>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</si>
  <si>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</si>
  <si>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</si>
  <si>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</si>
  <si>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</si>
  <si>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</si>
  <si>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</si>
  <si>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</si>
  <si>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</si>
  <si>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</si>
  <si>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</si>
  <si>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</si>
  <si>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</si>
  <si>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</si>
  <si>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</si>
  <si>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</si>
  <si>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</si>
  <si>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</si>
  <si>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</si>
  <si>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</si>
  <si>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</si>
  <si>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</si>
  <si>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</si>
  <si>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</si>
  <si>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</si>
  <si>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</si>
  <si>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</si>
  <si>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</si>
  <si>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</si>
  <si>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</si>
  <si>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</si>
  <si>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</si>
  <si>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</si>
  <si>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</si>
  <si>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</si>
  <si>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</si>
  <si>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</si>
  <si>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</si>
  <si>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</si>
  <si>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</si>
  <si>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</si>
  <si>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</si>
  <si>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</si>
  <si>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</si>
  <si>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</si>
  <si>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</si>
  <si>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</si>
  <si>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</si>
  <si>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</si>
  <si>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</si>
  <si>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</si>
  <si>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</si>
  <si>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</si>
  <si>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</si>
  <si>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</si>
  <si>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</si>
  <si>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</si>
  <si>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</si>
  <si>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</si>
  <si>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</si>
  <si>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</si>
  <si>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</si>
  <si>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</si>
  <si>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</si>
  <si>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</si>
  <si>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</si>
  <si>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</si>
  <si>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</si>
  <si>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</si>
  <si>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</si>
  <si>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</si>
  <si>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</si>
  <si>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</si>
  <si>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</si>
  <si>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</si>
  <si>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</si>
  <si>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</si>
  <si>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</si>
  <si>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</si>
  <si>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</si>
  <si>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</si>
  <si>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</si>
  <si>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</si>
  <si>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</si>
  <si>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</si>
  <si>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</si>
  <si>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</si>
  <si>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</si>
  <si>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</si>
  <si>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</si>
  <si>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</si>
  <si>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</si>
  <si>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</si>
  <si>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</si>
  <si>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</si>
  <si>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</si>
  <si>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</si>
  <si>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</si>
  <si>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</si>
  <si>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</si>
  <si>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</si>
  <si>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</si>
  <si>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</si>
  <si>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</si>
  <si>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</si>
  <si>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</si>
  <si>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</si>
  <si>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</si>
  <si>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</si>
  <si>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</si>
  <si>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</si>
  <si>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</si>
  <si>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</si>
  <si>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</si>
  <si>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</si>
  <si>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</si>
  <si>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</si>
  <si>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</si>
  <si>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</si>
  <si>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</si>
  <si>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</si>
  <si>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</si>
  <si>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</si>
  <si>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</si>
  <si>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</si>
  <si>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</si>
  <si>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</si>
  <si>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</si>
  <si>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</si>
  <si>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</si>
  <si>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</si>
  <si>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</si>
  <si>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</si>
  <si>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</si>
  <si>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</si>
  <si>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</si>
  <si>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</si>
  <si>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</si>
  <si>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</si>
  <si>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</si>
  <si>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</si>
  <si>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</si>
  <si>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</si>
  <si>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</si>
  <si>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</si>
  <si>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</si>
  <si>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</si>
  <si>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</si>
  <si>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</si>
  <si>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</si>
  <si>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</si>
  <si>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</si>
  <si>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</si>
  <si>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</si>
  <si>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</si>
  <si>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</si>
  <si>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</si>
  <si>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</si>
  <si>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</si>
  <si>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</si>
  <si>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</si>
  <si>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</si>
  <si>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</si>
  <si>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</si>
  <si>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</si>
  <si>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</si>
  <si>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</si>
  <si>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</si>
  <si>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</si>
  <si>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</si>
  <si>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</si>
  <si>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</si>
  <si>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</si>
  <si>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</si>
  <si>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</si>
  <si>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</si>
  <si>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</si>
  <si>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</si>
  <si>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</si>
  <si>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</si>
  <si>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</si>
  <si>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</si>
  <si>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</si>
  <si>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</si>
  <si>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</si>
  <si>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</si>
  <si>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</si>
  <si>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</si>
  <si>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</si>
  <si>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</si>
  <si>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</si>
  <si>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</si>
  <si>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</si>
  <si>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</si>
  <si>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</si>
  <si>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</si>
  <si>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</si>
  <si>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</si>
  <si>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</si>
  <si>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</si>
  <si>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</si>
  <si>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</si>
  <si>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</si>
  <si>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</si>
  <si>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</si>
  <si>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</si>
  <si>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</si>
  <si>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</si>
  <si>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</si>
  <si>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</si>
  <si>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</si>
  <si>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</si>
  <si>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</si>
  <si>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</si>
  <si>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</si>
  <si>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</si>
  <si>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</si>
  <si>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</si>
  <si>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</si>
  <si>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</si>
  <si>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</si>
  <si>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</si>
  <si>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</si>
  <si>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</si>
  <si>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</si>
  <si>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</si>
  <si>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</si>
  <si>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</si>
  <si>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</si>
  <si>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</si>
  <si>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</si>
  <si>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</si>
  <si>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</si>
  <si>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</si>
  <si>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</si>
  <si>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</si>
  <si>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</si>
  <si>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</si>
  <si>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</si>
  <si>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</si>
  <si>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</si>
  <si>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</si>
  <si>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</si>
  <si>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</si>
  <si>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</si>
  <si>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</si>
  <si>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</si>
  <si>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</si>
  <si>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</si>
  <si>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</si>
  <si>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</si>
  <si>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</si>
  <si>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</si>
  <si>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</si>
  <si>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</si>
  <si>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</si>
  <si>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</si>
  <si>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</si>
  <si>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</si>
  <si>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</si>
  <si>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</si>
  <si>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</si>
  <si>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</si>
  <si>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</si>
  <si>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</si>
  <si>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</si>
  <si>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</si>
  <si>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</si>
  <si>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</si>
  <si>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</si>
  <si>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</si>
  <si>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</si>
  <si>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</si>
  <si>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</si>
  <si>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</si>
  <si>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</si>
  <si>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</si>
  <si>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</si>
  <si>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</si>
  <si>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</si>
  <si>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</si>
  <si>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</si>
  <si>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</si>
  <si>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</si>
  <si>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</si>
  <si>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</si>
  <si>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</si>
  <si>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</si>
  <si>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</si>
  <si>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</si>
  <si>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</si>
  <si>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</si>
  <si>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</si>
  <si>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</si>
  <si>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</si>
  <si>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</si>
  <si>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</si>
  <si>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</si>
  <si>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</si>
  <si>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</si>
  <si>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</si>
  <si>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</si>
  <si>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</si>
  <si>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</si>
  <si>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</si>
  <si>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</si>
  <si>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</si>
  <si>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</si>
  <si>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</si>
  <si>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</si>
  <si>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</si>
  <si>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</si>
  <si>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</si>
  <si>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</si>
  <si>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</si>
  <si>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</si>
  <si>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</si>
  <si>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</si>
  <si>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</si>
  <si>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</si>
  <si>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</si>
  <si>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</si>
  <si>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</si>
  <si>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</si>
  <si>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</si>
  <si>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</si>
  <si>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</si>
  <si>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</si>
  <si>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</si>
  <si>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</si>
  <si>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</si>
  <si>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</si>
  <si>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</si>
  <si>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</si>
  <si>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</si>
  <si>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</si>
  <si>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</si>
  <si>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</si>
  <si>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</si>
  <si>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</si>
  <si>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</si>
  <si>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</si>
  <si>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</si>
  <si>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</si>
  <si>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</si>
  <si>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</si>
  <si>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</si>
  <si>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</si>
  <si>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</si>
  <si>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</si>
  <si>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</si>
  <si>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</si>
  <si>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</si>
  <si>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</si>
  <si>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</si>
  <si>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</si>
  <si>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</si>
  <si>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</si>
  <si>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</si>
  <si>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</si>
  <si>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</si>
  <si>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</si>
  <si>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</si>
  <si>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</si>
  <si>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</si>
  <si>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</si>
  <si>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</si>
  <si>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</si>
  <si>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</si>
  <si>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</si>
  <si>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</si>
  <si>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</si>
  <si>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</si>
  <si>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</si>
  <si>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</si>
  <si>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</si>
  <si>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</si>
  <si>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</si>
  <si>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</si>
  <si>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</si>
  <si>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</si>
  <si>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</si>
  <si>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</si>
  <si>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</si>
  <si>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</si>
  <si>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</si>
  <si>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</si>
  <si>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</si>
  <si>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</si>
  <si>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</si>
  <si>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</si>
  <si>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</si>
  <si>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</si>
  <si>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</si>
  <si>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</si>
  <si>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</si>
  <si>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</si>
  <si>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</si>
  <si>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</si>
  <si>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</si>
  <si>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</si>
  <si>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</si>
  <si>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</si>
  <si>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</si>
  <si>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</si>
  <si>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</si>
  <si>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</si>
  <si>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</si>
  <si>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</si>
  <si>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</si>
  <si>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</si>
  <si>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</si>
  <si>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</si>
  <si>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</si>
  <si>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</si>
  <si>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</si>
  <si>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</si>
  <si>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</si>
  <si>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</si>
  <si>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</si>
  <si>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</si>
  <si>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</si>
  <si>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</si>
  <si>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</si>
  <si>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</si>
  <si>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</si>
  <si>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</si>
  <si>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</si>
  <si>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</si>
  <si>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</si>
  <si>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</si>
  <si>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</si>
  <si>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</si>
  <si>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</si>
  <si>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</si>
  <si>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</si>
  <si>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</si>
  <si>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</si>
  <si>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</si>
  <si>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</si>
  <si>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</si>
  <si>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</si>
  <si>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</si>
  <si>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</si>
  <si>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</si>
  <si>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</si>
  <si>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</si>
  <si>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</si>
  <si>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</si>
  <si>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</si>
  <si>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</si>
  <si>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</si>
  <si>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</si>
  <si>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</si>
  <si>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</si>
  <si>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</si>
  <si>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</si>
  <si>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</si>
  <si>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</si>
  <si>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</si>
  <si>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</si>
  <si>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</si>
  <si>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</si>
  <si>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</si>
  <si>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</si>
  <si>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</si>
  <si>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</si>
  <si>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</si>
  <si>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</si>
  <si>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</si>
  <si>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</si>
  <si>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</si>
  <si>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</si>
  <si>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</si>
  <si>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</si>
  <si>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</si>
  <si>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</si>
  <si>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</si>
  <si>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</si>
  <si>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</si>
  <si>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</si>
  <si>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</si>
  <si>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</si>
  <si>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</si>
  <si>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</si>
  <si>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</si>
  <si>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</si>
  <si>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</si>
  <si>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</si>
  <si>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</si>
  <si>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</si>
  <si>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</si>
  <si>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</si>
  <si>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</si>
  <si>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</si>
  <si>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</si>
  <si>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</si>
  <si>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</si>
  <si>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</si>
  <si>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</si>
  <si>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</si>
  <si>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</si>
  <si>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</si>
  <si>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</si>
  <si>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</si>
  <si>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</si>
  <si>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</si>
  <si>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</si>
  <si>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</si>
  <si>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</si>
  <si>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</si>
  <si>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</si>
  <si>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</si>
  <si>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</si>
  <si>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</si>
  <si>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</si>
  <si>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</si>
  <si>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</si>
  <si>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</si>
  <si>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</si>
  <si>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</si>
  <si>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</si>
  <si>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</si>
  <si>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</si>
  <si>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</si>
  <si>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</si>
  <si>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</si>
  <si>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</si>
  <si>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</si>
  <si>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</si>
  <si>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</si>
  <si>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</si>
  <si>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</si>
  <si>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</si>
  <si>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</si>
  <si>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</si>
  <si>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</si>
  <si>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</si>
  <si>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</si>
  <si>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</si>
  <si>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</si>
  <si>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</si>
  <si>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</si>
  <si>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</si>
  <si>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</si>
  <si>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</si>
  <si>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</si>
  <si>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</si>
  <si>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</si>
  <si>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</si>
  <si>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</si>
  <si>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</si>
  <si>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</si>
  <si>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</si>
  <si>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</si>
  <si>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</si>
  <si>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</si>
  <si>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</si>
  <si>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</si>
  <si>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</si>
  <si>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</si>
  <si>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</si>
  <si>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</si>
  <si>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</si>
  <si>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</si>
  <si>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</si>
  <si>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</si>
  <si>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</si>
  <si>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</si>
  <si>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</si>
  <si>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</si>
  <si>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</si>
  <si>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</si>
  <si>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</si>
  <si>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</si>
  <si>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</si>
  <si>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</si>
  <si>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</si>
  <si>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</si>
  <si>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</si>
  <si>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</si>
  <si>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</si>
  <si>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</si>
  <si>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</si>
  <si>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</si>
  <si>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</si>
  <si>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</si>
  <si>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</si>
  <si>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</si>
  <si>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</si>
  <si>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</si>
  <si>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</si>
  <si>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</si>
  <si>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</si>
  <si>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</si>
  <si>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</si>
  <si>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</si>
  <si>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</si>
  <si>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</si>
  <si>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</si>
  <si>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</si>
  <si>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</si>
  <si>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</si>
  <si>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</si>
  <si>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</si>
  <si>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</si>
  <si>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</si>
  <si>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</si>
  <si>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</si>
  <si>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</si>
  <si>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</si>
  <si>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</si>
  <si>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</si>
  <si>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</si>
  <si>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</si>
  <si>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</si>
  <si>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</si>
  <si>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</si>
  <si>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</si>
  <si>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</si>
  <si>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</si>
  <si>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</si>
  <si>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</si>
  <si>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</si>
  <si>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</si>
  <si>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</si>
  <si>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</si>
  <si>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</si>
  <si>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</si>
  <si>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</si>
  <si>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</si>
  <si>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</si>
  <si>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</si>
  <si>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</si>
  <si>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</si>
  <si>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</si>
  <si>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</si>
  <si>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</si>
  <si>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</si>
  <si>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</si>
  <si>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</si>
  <si>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</si>
  <si>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</si>
  <si>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PCM-20251007-00001729</t>
  </si>
  <si>
    <t>Emergency</t>
  </si>
  <si>
    <t xml:space="preserve">Restored by PG </t>
  </si>
  <si>
    <t xml:space="preserve"> PCM-20250215-00000830 </t>
  </si>
  <si>
    <t>LTE site still down and  site located in aramco area access issue need special permission</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</si>
  <si>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</si>
  <si>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</si>
  <si>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</si>
  <si>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</si>
  <si>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</si>
  <si>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</si>
  <si>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</si>
  <si>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power NA at site sceco complaint registered and site Located in Jable Rahma has access issue and , Team is trying to secure access from another rout.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</si>
  <si>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</si>
  <si>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</si>
  <si>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</si>
  <si>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</si>
  <si>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</si>
  <si>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</si>
  <si>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TT-20251006-01846 // NA</t>
  </si>
  <si>
    <t xml:space="preserve">ETA 5 mins </t>
  </si>
  <si>
    <t>PCM-20251007-00001513</t>
  </si>
  <si>
    <t>down again since 2025-10-07 14:55:42 //  at site TS</t>
  </si>
  <si>
    <t>TT-20251007-01557 // NA</t>
  </si>
  <si>
    <t>team will check after AHM0126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</si>
</sst>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3" totalsRowShown="0" headerRowDxfId="31" dataDxfId="30" headerRowBorderDxfId="28" tableBorderDxfId="29">
  <autoFilter ref="A1:L1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9" totalsRowShown="0" headerRowDxfId="15" dataDxfId="14" headerRowBorderDxfId="12" tableBorderDxfId="13">
  <autoFilter ref="A1:L24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tabSelected="1" workbookViewId="0">
      <selection activeCell="D8" sqref="D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274.72659699073847</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45937.675022916665</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45937.675022916665</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45937.675022916665</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45937.675022916665</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45937.675022916665</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45937.675022916665</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45937.675022916665</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45937.675022916665</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45937.675022916665</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45937.675022916665</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45937.675022916665</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45937.675022916665</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45937.675022916665</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45937.675022916665</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45937.675022916665</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45937.675022916665</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45937.675022916665</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45937.675022916665</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45937.675022916665</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45937.675022916665</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45937.675022916665</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45937.675022916665</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45937.675022916665</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45937.675022916665</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45937.675022916665</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45937.675022916665</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45937.675022916665</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45937.675022916665</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45937.675022916665</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45937.675022916665</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45937.675022916665</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45937.675022916665</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45937.675022916665</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45937.675022916665</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45937.675022916665</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45937.675022916665</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45937.675022916665</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45937.675022916665</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45937.675022916665</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45937.675022916665</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45937.675022916665</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45937.675022916665</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45937.675022916665</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45937.675022916665</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45937.675022916665</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45937.675022916665</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45937.675022916665</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45937.675022916665</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45937.675022916665</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45937.675022916665</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45937.675022916665</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45937.675022916665</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45937.675022916665</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45937.675022916665</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45937.675022916665</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45937.675022916665</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45937.675022916665</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45937.675022916665</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45937.675022916665</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45937.675022916665</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45937.675022916665</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45937.675022916665</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45937.675022916665</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45937.675022916665</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45937.675022916665</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45937.675022916665</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45937.675022916665</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45937.675022916665</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45937.675022916665</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45937.675022916665</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45937.675022916665</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45937.675022916665</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45937.675022916665</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45937.675022916665</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45937.675022916665</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45937.675022916665</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45937.675022916665</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45937.675022916665</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45937.675022916665</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45937.675022916665</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45937.675022916665</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45937.675022916665</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45937.675022916665</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45937.675022916665</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32A2A57A-086B-454A-A93B-777347EAA755}"/>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130.94793958333321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112.67518495370314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14</v>
      </c>
      <c r="D5" s="18" t="s">
        <v>20525</v>
      </c>
      <c r="E5" s="123" t="s">
        <v>39051</v>
      </c>
      <c r="F5" s="124">
        <v>45937.672858796293</v>
      </c>
      <c r="G5" s="125">
        <f ca="1">IFERROR(NOW()-F5,"-")</f>
        <v>2.1641203711624257E-3</v>
      </c>
      <c r="H5" s="124">
        <v>45937.646469907406</v>
      </c>
      <c r="I5" s="18" t="str">
        <f>IFERROR(VLOOKUP(D5,DB!A:F,6,0),"")</f>
        <v>SCECO</v>
      </c>
      <c r="J5" s="18" t="str">
        <f>IFERROR(VLOOKUP(D5,DB!A:G,7,0),"")</f>
        <v>Good</v>
      </c>
      <c r="K5" s="19" t="s">
        <v>39052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45937.675022916665</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45937.675022916665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45937.675022916665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45937.675022916665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45937.675022916665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45937.675022916665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45937.675022916665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45937.675022916665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45937.675022916665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45937.675022916665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45937.675022916665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45937.675022916665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45937.675022916665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45937.675022916665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45937.675022916665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45937.675022916665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45937.675022916665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45937.675022916665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45937.675022916665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45937.675022916665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45937.675022916665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45937.675022916665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45937.675022916665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45937.675022916665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45937.675022916665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45937.675022916665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45937.675022916665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45937.675022916665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45937.675022916665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45937.675022916665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45937.675022916665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45937.675022916665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45937.675022916665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45937.675022916665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45937.675022916665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45937.675022916665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45937.675022916665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45937.675022916665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45937.675022916665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45937.675022916665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45937.675022916665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45937.675022916665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45937.675022916665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45937.675022916665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45937.675022916665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45937.675022916665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45937.675022916665</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45937.675022916665</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45937.675022916665</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45937.675022916665</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45937.675022916665</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45937.675022916665</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45937.675022916665</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45937.675022916665</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45937.675022916665</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45937.675022916665</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45937.675022916665</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45937.675022916665</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45937.675022916665</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45937.675022916665</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45937.675022916665</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45937.675022916665</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45937.675022916665</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45937.675022916665</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45937.675022916665</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45937.675022916665</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45937.675022916665</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45937.675022916665</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45937.675022916665</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45937.675022916665</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45937.675022916665</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45937.675022916665</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45937.675022916665</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45937.675022916665</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45937.675022916665</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45937.675022916665</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45937.675022916665</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45937.675022916665</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45937.675022916665</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45937.675022916665</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45937.675022916665</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45937.675022916665</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45937.675022916665</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45937.675022916665</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45937.675022916665</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45937.675022916665</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45937.675022916665</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45937.675022916665</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45937.675022916665</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45937.675022916665</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45937.675022916665</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45937.675022916665</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45937.675022916665</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45937.675022916665</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45937.675022916665</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45937.675022916665</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45937.675022916665</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45937.675022916665</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45937.675022916665</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45937.675022916665</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45937.675022916665</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45937.675022916665</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45937.675022916665</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45937.675022916665</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45937.675022916665</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45937.675022916665</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45937.675022916665</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45937.675022916665</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45937.675022916665</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45937.675022916665</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45937.675022916665</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45937.675022916665</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45937.675022916665</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45937.675022916665</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45937.675022916665</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45937.675022916665</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45937.675022916665</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45937.675022916665</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45937.675022916665</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45937.675022916665</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45937.675022916665</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45937.675022916665</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45937.675022916665</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45937.675022916665</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45937.675022916665</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45937.675022916665</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45937.675022916665</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45937.675022916665</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45937.675022916665</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45937.675022916665</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45937.675022916665</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45937.675022916665</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45937.675022916665</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45937.675022916665</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45937.675022916665</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45937.675022916665</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45937.675022916665</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45937.675022916665</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45937.675022916665</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45937.675022916665</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45937.675022916665</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45937.675022916665</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45937.675022916665</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45937.675022916665</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45937.675022916665</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45937.675022916665</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45937.675022916665</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45937.675022916665</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45937.675022916665</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45937.675022916665</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45937.675022916665</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45937.675022916665</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45937.675022916665</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45937.675022916665</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45937.675022916665</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45937.675022916665</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45937.675022916665</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45937.675022916665</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45937.675022916665</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45937.675022916665</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45937.675022916665</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45937.675022916665</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45937.675022916665</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45937.675022916665</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45937.675022916665</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45937.675022916665</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45937.675022916665</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45937.675022916665</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45937.675022916665</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45937.675022916665</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45937.675022916665</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45937.675022916665</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45937.675022916665</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45937.675022916665</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45937.675022916665</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45937.675022916665</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45937.675022916665</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45937.675022916665</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45937.675022916665</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45937.675022916665</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45937.675022916665</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45937.675022916665</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45937.675022916665</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45937.675022916665</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45937.675022916665</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45937.675022916665</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45937.675022916665</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45937.675022916665</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45937.675022916665</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45937.675022916665</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45937.675022916665</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45937.675022916665</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45937.675022916665</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45937.675022916665</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45937.675022916665</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45937.675022916665</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45937.675022916665</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45937.675022916665</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45937.675022916665</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45937.675022916665</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45937.675022916665</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45937.675022916665</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45937.675022916665</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45937.675022916665</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45937.675022916665</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45937.675022916665</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45937.675022916665</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45937.675022916665</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45937.675022916665</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45937.675022916665</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45937.675022916665</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45937.675022916665</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45937.675022916665</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45937.675022916665</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45937.675022916665</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45937.675022916665</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45937.675022916665</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45937.675022916665</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45937.675022916665</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45937.675022916665</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45937.675022916665</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45937.675022916665</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45937.675022916665</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45937.675022916665</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45937.675022916665</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45937.675022916665</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45937.675022916665</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45937.675022916665</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45937.675022916665</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45937.675022916665</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45937.675022916665</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45937.675022916665</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45937.675022916665</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45937.675022916665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45937.675022916665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45937.675022916665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45937.675022916665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45937.675022916665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45937.675022916665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45937.675022916665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45937.675022916665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45937.675022916665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45937.675022916665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45937.675022916665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45937.675022916665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45937.675022916665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45937.675022916665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45937.675022916665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45937.675022916665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45937.675022916665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45937.675022916665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45937.675022916665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45937.675022916665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45937.675022916665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45937.675022916665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45937.675022916665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45937.675022916665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45937.675022916665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45937.675022916665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45937.675022916665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45937.675022916665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45937.675022916665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45937.675022916665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45937.675022916665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45937.675022916665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45937.675022916665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45937.675022916665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45937.675022916665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45937.675022916665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45937.675022916665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45937.675022916665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45937.675022916665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45937.675022916665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45937.675022916665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45937.675022916665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45937.675022916665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45937.675022916665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45937.675022916665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45937.675022916665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45937.675022916665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45937.675022916665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45937.675022916665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45937.675022916665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45937.675022916665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45937.675022916665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45937.675022916665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45937.675022916665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45937.675022916665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45937.675022916665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45937.675022916665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45937.675022916665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45937.675022916665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45937.675022916665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45937.675022916665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45937.675022916665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45937.675022916665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45937.675022916665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45937.675022916665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45937.675022916665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45937.675022916665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45937.675022916665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45937.675022916665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45937.675022916665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45937.675022916665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45937.675022916665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45937.675022916665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45937.675022916665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45937.675022916665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45937.675022916665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45937.675022916665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45937.675022916665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45937.675022916665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45937.675022916665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45937.675022916665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45937.675022916665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45937.675022916665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45937.675022916665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45937.675022916665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45937.675022916665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45937.675022916665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45937.675022916665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45937.675022916665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45937.675022916665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45937.675022916665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45937.675022916665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45937.675022916665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45937.675022916665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45937.675022916665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45937.675022916665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45937.675022916665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45937.675022916665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45937.675022916665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45937.675022916665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45937.675022916665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45937.675022916665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45937.675022916665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45937.675022916665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45937.675022916665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45937.675022916665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45937.675022916665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45937.675022916665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45937.675022916665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45937.675022916665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45937.675022916665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45937.675022916665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45937.675022916665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45937.675022916665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45937.675022916665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45937.675022916665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45937.675022916665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45937.675022916665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45937.675022916665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45937.675022916665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45937.675022916665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45937.675022916665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45937.675022916665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45937.675022916665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45937.675022916665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45937.675022916665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45937.675022916665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45937.675022916665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45937.675022916665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45937.675022916665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45937.675022916665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45937.675022916665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45937.675022916665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45937.675022916665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45937.675022916665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45937.675022916665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45937.675022916665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45937.675022916665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45937.675022916665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45937.675022916665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45937.675022916665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45937.675022916665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45937.675022916665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45937.675022916665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45937.675022916665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45937.675022916665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45937.675022916665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45937.675022916665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45937.675022916665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45937.675022916665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45937.675022916665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45937.675022916665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45937.675022916665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45937.675022916665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45937.675022916665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45937.675022916665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45937.675022916665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45937.675022916665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45937.675022916665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45937.675022916665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45937.675022916665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45937.675022916665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45937.675022916665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45937.675022916665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45937.675022916665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45937.675022916665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45937.675022916665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45937.675022916665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45937.675022916665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45937.675022916665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45937.675022916665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45937.675022916665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45937.675022916665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45937.675022916665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45937.675022916665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45937.675022916665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45937.675022916665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45937.675022916665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45937.675022916665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45937.675022916665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45937.675022916665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45937.675022916665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45937.675022916665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45937.675022916665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45937.675022916665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45937.675022916665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45937.675022916665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45937.675022916665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45937.675022916665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45937.675022916665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45937.675022916665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45937.675022916665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45937.675022916665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45937.675022916665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45937.675022916665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45937.675022916665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45937.675022916665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45937.675022916665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45937.675022916665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45937.675022916665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45937.675022916665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45937.675022916665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45937.675022916665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45937.675022916665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45937.675022916665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45937.675022916665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45937.675022916665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45937.675022916665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45937.675022916665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45937.675022916665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45937.675022916665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45937.675022916665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45937.675022916665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45937.675022916665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45937.675022916665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45937.675022916665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45937.675022916665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45937.675022916665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45937.675022916665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45937.675022916665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45937.675022916665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45937.675022916665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45937.675022916665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45937.675022916665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45937.675022916665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45937.675022916665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45937.675022916665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45937.675022916665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45937.675022916665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45937.675022916665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45937.675022916665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45937.675022916665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45937.675022916665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45937.675022916665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45937.675022916665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45937.675022916665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45937.675022916665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45937.675022916665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45937.675022916665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45937.675022916665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45937.675022916665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45937.675022916665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45937.675022916665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45937.675022916665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45937.675022916665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45937.675022916665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45937.675022916665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45937.675022916665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45937.675022916665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45937.675022916665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45937.675022916665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45937.675022916665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45937.675022916665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45937.675022916665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45937.675022916665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45937.675022916665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45937.675022916665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45937.675022916665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45937.675022916665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45937.675022916665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45937.675022916665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45937.675022916665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45937.675022916665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45937.675022916665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45937.675022916665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45937.675022916665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45937.675022916665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45937.675022916665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45937.675022916665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45937.675022916665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45937.675022916665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45937.675022916665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45937.675022916665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45937.675022916665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45937.675022916665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45937.675022916665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45937.675022916665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45937.675022916665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45937.675022916665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45937.675022916665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45937.675022916665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45937.675022916665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45937.675022916665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45937.675022916665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45937.675022916665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45937.675022916665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45937.675022916665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45937.675022916665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45937.675022916665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45937.675022916665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45937.675022916665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45937.675022916665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45937.675022916665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45937.675022916665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45937.675022916665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45937.675022916665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45937.675022916665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45937.675022916665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45937.675022916665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45937.675022916665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45937.675022916665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45937.675022916665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45937.675022916665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45937.675022916665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45937.675022916665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45937.675022916665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45937.675022916665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45937.675022916665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45937.675022916665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45937.675022916665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45937.675022916665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45937.675022916665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45937.675022916665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45937.675022916665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45937.675022916665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45937.675022916665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45937.675022916665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45937.675022916665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45937.675022916665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45937.675022916665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45937.675022916665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45937.675022916665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45937.675022916665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45937.675022916665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45937.675022916665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45937.675022916665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45937.675022916665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45937.675022916665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45937.675022916665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45937.675022916665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45937.675022916665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45937.675022916665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45937.675022916665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45937.675022916665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45937.675022916665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45937.675022916665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45937.675022916665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45937.675022916665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45937.675022916665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45937.675022916665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45937.675022916665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45937.675022916665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45937.675022916665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45937.675022916665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45937.675022916665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45937.675022916665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45937.675022916665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45937.675022916665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45937.675022916665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45937.675022916665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45937.675022916665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45937.675022916665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45937.675022916665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45937.675022916665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45937.675022916665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45937.675022916665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45937.675022916665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45937.675022916665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45937.675022916665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45937.675022916665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45937.675022916665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45937.675022916665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45937.675022916665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45937.675022916665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45937.675022916665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45937.675022916665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45937.675022916665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45937.675022916665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45937.675022916665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45937.675022916665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45937.675022916665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45937.675022916665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45937.675022916665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45937.675022916665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45937.675022916665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45937.675022916665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45937.675022916665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45937.675022916665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45937.675022916665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45937.675022916665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45937.675022916665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45937.675022916665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45937.675022916665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45937.675022916665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45937.675022916665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45937.675022916665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45937.675022916665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45937.675022916665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45937.675022916665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45937.675022916665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45937.675022916665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45937.675022916665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45937.675022916665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45937.675022916665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45937.675022916665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45937.675022916665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45937.675022916665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45937.675022916665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45937.675022916665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45937.675022916665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45937.675022916665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45937.675022916665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45937.675022916665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45937.675022916665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45937.675022916665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45937.675022916665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45937.675022916665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45937.675022916665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45937.675022916665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45937.675022916665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45937.675022916665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45937.675022916665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45937.675022916665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45937.675022916665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45937.675022916665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45937.675022916665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45937.675022916665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45937.675022916665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45937.675022916665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45937.675022916665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45937.675022916665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45937.675022916665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45937.675022916665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45937.675022916665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45937.675022916665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45937.675022916665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45937.675022916665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45937.675022916665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45937.675022916665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45937.675022916665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45937.675022916665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45937.675022916665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45937.675022916665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45937.675022916665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45937.675022916665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45937.675022916665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45937.675022916665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45937.675022916665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45937.675022916665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45937.675022916665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45937.675022916665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45937.675022916665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45937.675022916665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45937.675022916665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45937.675022916665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45937.675022916665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45937.675022916665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45937.675022916665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45937.675022916665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45937.675022916665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45937.675022916665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45937.675022916665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45937.675022916665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45937.675022916665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45937.675022916665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45937.675022916665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45937.675022916665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45937.675022916665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45937.675022916665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45937.675022916665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45937.675022916665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45937.675022916665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45937.675022916665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45937.675022916665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45937.675022916665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45937.675022916665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45937.675022916665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45937.675022916665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45937.675022916665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45937.675022916665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45937.675022916665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45937.675022916665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45937.675022916665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45937.675022916665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45937.675022916665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45937.675022916665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45937.675022916665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45937.675022916665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45937.675022916665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45937.675022916665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45937.675022916665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45937.675022916665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45937.675022916665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45937.675022916665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45937.675022916665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45937.675022916665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45937.675022916665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45937.675022916665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45937.675022916665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45937.675022916665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45937.675022916665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45937.675022916665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45937.675022916665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45937.675022916665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45937.675022916665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45937.675022916665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45937.675022916665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45937.675022916665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45937.675022916665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45937.675022916665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45937.675022916665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45937.675022916665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45937.675022916665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45937.675022916665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45937.675022916665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45937.675022916665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45937.675022916665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45937.675022916665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45937.675022916665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45937.675022916665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45937.675022916665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45937.675022916665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45937.675022916665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45937.675022916665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45937.675022916665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45937.675022916665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45937.675022916665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45937.675022916665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45937.675022916665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45937.675022916665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45937.675022916665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45937.675022916665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45937.675022916665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45937.675022916665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45937.675022916665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45937.675022916665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45937.675022916665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45937.675022916665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45937.675022916665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45937.675022916665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45937.675022916665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45937.675022916665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45937.675022916665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45937.675022916665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45937.675022916665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45937.675022916665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45937.675022916665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45937.675022916665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45937.675022916665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45937.675022916665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45937.675022916665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45937.675022916665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45937.675022916665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45937.675022916665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45937.675022916665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45937.675022916665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45937.675022916665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45937.675022916665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45937.675022916665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45937.675022916665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45937.675022916665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45937.675022916665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45937.675022916665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45937.675022916665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45937.675022916665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45937.675022916665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45937.675022916665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45937.675022916665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45937.675022916665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45937.675022916665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45937.675022916665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45937.675022916665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45937.675022916665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45937.675022916665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45937.675022916665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45937.675022916665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45937.675022916665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45937.675022916665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45937.675022916665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45937.675022916665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45937.675022916665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45937.675022916665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45937.675022916665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45937.675022916665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45937.675022916665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45937.675022916665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45937.675022916665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45937.675022916665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45937.675022916665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45937.675022916665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45937.675022916665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45937.675022916665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45937.675022916665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45937.675022916665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45937.675022916665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45937.675022916665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45937.675022916665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45937.675022916665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45937.675022916665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45937.675022916665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45937.675022916665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45937.675022916665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45937.675022916665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45937.675022916665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45937.675022916665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45937.675022916665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45937.675022916665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45937.675022916665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45937.675022916665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45937.675022916665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45937.675022916665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45937.675022916665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45937.675022916665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45937.675022916665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45937.675022916665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45937.675022916665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45937.675022916665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45937.675022916665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45937.675022916665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45937.675022916665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45937.675022916665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45937.675022916665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45937.675022916665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45937.675022916665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45937.675022916665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45937.675022916665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45937.675022916665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45937.675022916665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45937.675022916665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45937.675022916665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45937.675022916665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45937.675022916665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45937.675022916665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45937.675022916665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45937.675022916665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45937.675022916665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45937.675022916665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45937.675022916665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45937.675022916665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45937.675022916665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45937.675022916665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45937.675022916665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45937.675022916665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45937.675022916665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45937.675022916665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45937.675022916665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45937.675022916665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45937.675022916665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45937.675022916665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45937.675022916665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45937.675022916665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45937.675022916665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45937.675022916665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45937.675022916665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45937.675022916665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45937.675022916665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45937.675022916665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45937.675022916665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45937.675022916665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45937.675022916665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45937.675022916665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45937.675022916665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45937.675022916665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45937.675022916665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45937.675022916665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45937.675022916665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45937.675022916665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45937.675022916665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45937.675022916665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45937.675022916665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45937.675022916665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45937.675022916665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45937.675022916665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45937.675022916665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45937.675022916665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45937.675022916665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45937.675022916665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45937.675022916665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45937.675022916665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45937.675022916665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45937.675022916665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45937.675022916665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45937.675022916665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45937.675022916665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45937.675022916665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45937.675022916665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45937.675022916665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45937.675022916665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45937.675022916665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45937.675022916665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45937.675022916665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45937.675022916665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45937.675022916665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45937.675022916665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45937.675022916665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45937.675022916665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45937.675022916665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45937.675022916665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45937.675022916665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45937.675022916665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45937.675022916665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45937.675022916665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45937.675022916665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45937.675022916665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45937.675022916665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45937.675022916665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45937.675022916665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45937.675022916665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45937.675022916665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45937.675022916665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45937.675022916665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45937.675022916665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45937.675022916665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45937.675022916665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45937.675022916665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45937.675022916665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45937.675022916665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45937.675022916665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45937.675022916665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45937.675022916665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45937.675022916665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45937.675022916665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45937.675022916665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45937.675022916665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45937.675022916665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45937.675022916665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45937.675022916665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45937.675022916665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45937.675022916665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45937.675022916665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45937.675022916665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45937.675022916665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45937.675022916665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45937.675022916665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45937.675022916665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45937.675022916665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45937.675022916665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45937.675022916665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45937.675022916665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45937.675022916665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45937.675022916665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45937.675022916665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45937.675022916665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45937.675022916665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45937.675022916665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45937.675022916665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45937.675022916665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45937.675022916665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45937.675022916665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45937.675022916665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45937.675022916665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45937.675022916665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45937.675022916665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45937.675022916665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45937.675022916665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45937.675022916665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45937.675022916665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45937.675022916665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45937.675022916665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45937.675022916665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45937.675022916665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45937.675022916665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45937.675022916665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45937.675022916665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45937.675022916665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45937.675022916665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45937.675022916665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45937.675022916665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45937.675022916665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45937.675022916665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45937.675022916665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45937.675022916665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45937.675022916665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45937.675022916665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45937.675022916665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45937.675022916665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45937.675022916665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45937.675022916665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45937.675022916665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45937.675022916665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45937.675022916665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45937.675022916665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45937.675022916665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45937.675022916665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45937.675022916665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45937.675022916665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45937.675022916665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45937.675022916665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45937.675022916665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45937.675022916665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45937.675022916665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45937.675022916665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45937.675022916665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45937.675022916665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45937.675022916665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45937.675022916665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45937.675022916665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45937.675022916665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45937.675022916665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45937.675022916665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45937.675022916665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45937.675022916665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45937.675022916665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45937.675022916665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45937.675022916665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45937.675022916665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45937.675022916665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45937.675022916665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45937.675022916665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45937.675022916665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45937.675022916665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45937.675022916665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45937.675022916665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45937.675022916665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45937.675022916665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45937.675022916665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45937.675022916665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45937.675022916665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45937.675022916665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45937.675022916665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45937.675022916665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45937.675022916665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45937.675022916665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45937.675022916665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45937.675022916665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45937.675022916665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45937.675022916665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45937.675022916665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45937.675022916665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45937.675022916665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45937.675022916665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45937.675022916665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45937.675022916665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45937.675022916665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45937.675022916665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45937.675022916665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45937.675022916665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45937.675022916665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45937.675022916665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45937.675022916665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45937.675022916665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45937.675022916665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45937.675022916665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45937.675022916665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45937.675022916665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45937.675022916665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45937.675022916665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45937.675022916665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45937.675022916665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45937.675022916665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45937.675022916665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45937.675022916665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45937.675022916665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45937.675022916665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45937.675022916665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45937.675022916665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45937.675022916665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45937.675022916665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45937.675022916665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45937.675022916665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45937.675022916665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45937.675022916665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45937.675022916665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45937.675022916665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45937.675022916665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45937.675022916665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45937.675022916665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45937.675022916665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45937.675022916665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45937.675022916665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45937.675022916665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45937.675022916665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45937.675022916665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45937.675022916665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45937.675022916665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45937.675022916665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45937.675022916665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45937.675022916665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45937.675022916665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45937.675022916665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45937.675022916665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45937.675022916665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45937.675022916665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45937.675022916665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45937.675022916665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45937.675022916665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45937.675022916665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45937.675022916665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45937.675022916665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45937.675022916665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45937.675022916665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45937.675022916665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45937.675022916665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45937.675022916665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45937.675022916665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45937.675022916665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45937.675022916665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45937.675022916665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45937.675022916665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45937.675022916665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45937.675022916665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45937.675022916665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45937.675022916665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45937.675022916665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45937.675022916665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45937.675022916665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45937.675022916665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45937.675022916665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45937.675022916665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45937.675022916665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45937.675022916665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45937.675022916665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45937.675022916665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45937.675022916665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45937.675022916665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45937.675022916665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45937.675022916665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45937.675022916665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45937.675022916665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45937.675022916665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45937.675022916665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45937.675022916665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45937.675022916665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45937.675022916665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45937.675022916665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45937.675022916665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45937.675022916665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45937.675022916665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45937.675022916665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45937.675022916665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45937.675022916665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45937.675022916665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45937.675022916665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45937.675022916665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45937.675022916665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45937.675022916665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45937.675022916665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45937.675022916665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45937.675022916665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45937.675022916665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45937.675022916665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45937.675022916665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45937.675022916665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45937.675022916665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45937.675022916665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45937.675022916665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45937.675022916665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45937.675022916665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45937.675022916665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45937.675022916665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45937.675022916665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45937.675022916665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45937.675022916665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45937.675022916665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45937.675022916665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45937.675022916665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45937.675022916665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45937.675022916665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45937.675022916665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45937.675022916665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45937.675022916665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45937.675022916665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45937.675022916665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45937.675022916665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45937.675022916665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45937.675022916665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45937.675022916665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45937.675022916665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45937.675022916665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45937.675022916665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45937.675022916665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45937.675022916665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45937.675022916665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45937.675022916665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45937.675022916665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45937.675022916665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45937.675022916665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45937.675022916665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45937.675022916665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45937.675022916665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45937.675022916665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45937.675022916665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45937.675022916665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45937.675022916665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45937.675022916665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45937.675022916665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45937.675022916665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45937.675022916665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45937.675022916665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45937.675022916665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45937.675022916665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45937.675022916665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45937.675022916665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45937.675022916665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45937.675022916665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45937.675022916665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45937.675022916665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45937.675022916665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45937.675022916665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45937.675022916665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45937.675022916665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45937.675022916665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45937.675022916665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45937.675022916665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45937.675022916665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45937.675022916665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45937.675022916665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45937.675022916665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45937.675022916665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45937.675022916665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45937.675022916665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45937.675022916665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45937.675022916665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45937.675022916665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45937.675022916665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45937.675022916665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45937.675022916665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45937.675022916665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45937.675022916665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45937.675022916665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45937.675022916665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45937.675022916665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45937.675022916665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45937.675022916665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45937.675022916665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45937.675022916665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45937.675022916665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45937.675022916665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45937.675022916665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45937.675022916665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45937.675022916665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45937.675022916665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45937.675022916665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45937.675022916665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45937.675022916665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45937.675022916665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45937.675022916665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45937.675022916665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45937.675022916665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45937.675022916665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45937.675022916665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45937.675022916665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45937.675022916665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45937.675022916665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45937.675022916665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45937.675022916665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45937.675022916665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45937.675022916665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45937.675022916665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45937.675022916665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45937.675022916665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45937.675022916665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45937.675022916665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45937.675022916665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45937.675022916665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45937.675022916665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45937.675022916665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45937.675022916665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45937.675022916665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45937.675022916665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45937.675022916665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45937.675022916665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45937.675022916665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45937.675022916665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45937.675022916665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45937.675022916665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45937.675022916665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45937.675022916665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45937.675022916665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45937.675022916665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45937.675022916665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45937.675022916665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45937.675022916665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45937.675022916665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45937.675022916665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45937.675022916665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45937.675022916665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45937.675022916665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45937.675022916665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45937.675022916665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45937.675022916665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45937.675022916665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45937.675022916665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45937.675022916665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45937.675022916665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45937.675022916665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45937.675022916665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45937.675022916665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45937.675022916665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45937.675022916665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45937.675022916665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45937.675022916665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45937.675022916665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45937.675022916665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45937.675022916665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45937.675022916665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45937.675022916665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45937.675022916665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45937.675022916665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45937.675022916665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45937.675022916665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45937.675022916665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45937.675022916665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45937.675022916665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45937.675022916665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45937.675022916665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45937.675022916665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45937.675022916665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45937.675022916665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45937.675022916665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45937.675022916665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45937.675022916665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45937.675022916665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45937.675022916665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45937.675022916665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45937.675022916665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45937.675022916665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45937.675022916665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45937.675022916665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45937.675022916665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45937.675022916665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45937.675022916665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45937.675022916665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45937.675022916665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45937.675022916665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45937.675022916665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45937.675022916665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45937.675022916665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45937.675022916665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45937.675022916665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45937.675022916665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45937.675022916665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45937.675022916665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45937.675022916665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45937.675022916665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45937.675022916665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45937.675022916665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45937.675022916665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45937.675022916665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45937.675022916665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45937.675022916665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45937.675022916665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45937.675022916665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45937.675022916665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45937.675022916665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45937.675022916665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45937.675022916665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45937.675022916665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45937.675022916665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45937.675022916665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45937.675022916665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45937.675022916665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45937.675022916665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45937.675022916665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45937.675022916665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45937.675022916665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45937.675022916665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45937.675022916665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45937.675022916665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45937.675022916665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45937.675022916665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45937.675022916665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45937.675022916665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45937.675022916665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45937.675022916665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45937.675022916665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45937.675022916665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45937.675022916665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45937.675022916665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45937.675022916665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45937.675022916665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45937.675022916665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45937.675022916665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45937.675022916665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45937.675022916665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45937.675022916665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45937.675022916665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45937.675022916665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45937.675022916665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45937.675022916665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45937.675022916665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45937.675022916665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45937.675022916665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45937.675022916665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45937.675022916665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45937.675022916665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45937.675022916665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45937.675022916665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45937.675022916665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45937.675022916665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45937.675022916665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45937.675022916665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45937.675022916665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45937.675022916665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45937.675022916665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45937.675022916665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45937.675022916665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45937.675022916665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45937.675022916665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45937.675022916665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45937.675022916665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45937.675022916665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45937.675022916665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45937.675022916665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45937.675022916665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45937.675022916665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45937.675022916665</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45937.675022916665</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45937.675022916665</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45937.675022916665</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39053</v>
      </c>
      <c r="B2" s="102" t="str">
        <f>IFERROR(VLOOKUP(D2,DB!A:K,11,0),"")</f>
        <v>R4</v>
      </c>
      <c r="C2" s="103">
        <v>1</v>
      </c>
      <c r="D2" s="99" t="s">
        <v>35082</v>
      </c>
      <c r="E2" s="104" t="s">
        <v>38964</v>
      </c>
      <c r="F2" s="105">
        <v>45703.480717592596</v>
      </c>
      <c r="G2" s="106">
        <f ca="1">IFERROR(NOW()-F2,"")</f>
        <v>234.19430532406841</v>
      </c>
      <c r="H2" s="105">
        <v>45703.474768518521</v>
      </c>
      <c r="I2" s="102" t="str">
        <f>IFERROR(VLOOKUP(D2,DB!A:F,6,0),"")</f>
        <v>SCECO</v>
      </c>
      <c r="J2" s="102" t="str">
        <f>IFERROR(VLOOKUP(D2,DB!A:G,7,0),"")</f>
        <v>Dead</v>
      </c>
      <c r="K2" s="107" t="s">
        <v>39054</v>
      </c>
      <c r="L2" s="99" t="str">
        <f>IFERROR(VLOOKUP(D2,DB!A:I,9,0),"")</f>
        <v>Latis</v>
      </c>
    </row>
    <row r="3" spans="1:16" ht="15" customHeight="1">
      <c r="A3" s="132" t="s">
        <v>39055</v>
      </c>
      <c r="B3" s="132" t="str">
        <f>IFERROR(VLOOKUP(D3,DB!A:K,11,0),"")</f>
        <v>R4</v>
      </c>
      <c r="C3" s="133">
        <v>1</v>
      </c>
      <c r="D3" s="134" t="s">
        <v>36054</v>
      </c>
      <c r="E3" s="135" t="s">
        <v>38964</v>
      </c>
      <c r="F3" s="136">
        <v>45936.764467592591</v>
      </c>
      <c r="G3" s="137">
        <f ca="1">IFERROR(NOW()-F3,"")</f>
        <v>0.91055532407335704</v>
      </c>
      <c r="H3" s="136">
        <v>45936.758773148147</v>
      </c>
      <c r="I3" s="132" t="str">
        <f>IFERROR(VLOOKUP(D3,DB!A:F,6,0),"")</f>
        <v>Generator-SG</v>
      </c>
      <c r="J3" s="132" t="str">
        <f>IFERROR(VLOOKUP(D3,DB!A:G,7,0),"")</f>
        <v>Weak</v>
      </c>
      <c r="K3" s="139" t="s">
        <v>39056</v>
      </c>
      <c r="L3" s="134" t="str">
        <f>IFERROR(VLOOKUP(D3,DB!A:I,9,0),"")</f>
        <v>Latis</v>
      </c>
    </row>
    <row r="4" spans="1:16" ht="15" customHeight="1">
      <c r="A4" s="132"/>
      <c r="B4" s="132" t="str">
        <f>IFERROR(VLOOKUP(D4,DB!A:K,11,0),"")</f>
        <v/>
      </c>
      <c r="C4" s="133"/>
      <c r="D4" s="134"/>
      <c r="E4" s="135"/>
      <c r="F4" s="136"/>
      <c r="G4" s="137">
        <f ca="1">IFERROR(NOW()-F4,"")</f>
        <v>45937.675022916665</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45937.675022916665</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45937.675022916665</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45937.675022916665</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45937.675022916665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45937.675022916665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45937.675022916665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45937.675022916665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45937.675022916665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45937.675022916665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45937.675022916665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45937.675022916665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45937.675022916665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45937.675022916665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45937.675022916665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45937.675022916665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45937.675022916665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45937.675022916665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45937.675022916665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45937.675022916665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45937.675022916665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45937.675022916665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45937.675022916665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45937.675022916665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45937.675022916665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45937.675022916665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45937.675022916665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45937.675022916665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45937.675022916665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45937.675022916665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45937.675022916665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45937.675022916665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45937.675022916665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45937.675022916665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45937.675022916665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45937.675022916665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45937.675022916665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45937.675022916665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45937.675022916665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45937.675022916665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45937.675022916665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45937.675022916665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45937.675022916665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45937.675022916665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45937.675022916665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45937.675022916665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45937.675022916665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45937.675022916665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45937.675022916665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45937.675022916665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45937.675022916665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45937.675022916665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45937.675022916665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45937.675022916665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45937.675022916665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45937.675022916665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45937.675022916665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45937.675022916665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45937.675022916665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45937.675022916665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45937.675022916665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45937.675022916665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45937.675022916665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45937.675022916665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45937.675022916665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45937.675022916665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45937.675022916665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45937.675022916665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45937.675022916665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45937.675022916665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45937.675022916665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45937.675022916665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45937.675022916665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45937.675022916665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45937.675022916665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45937.675022916665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45937.675022916665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45937.675022916665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45937.675022916665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45937.675022916665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45937.675022916665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45937.675022916665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45937.675022916665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45937.675022916665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45937.675022916665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45937.675022916665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45937.675022916665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45937.675022916665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45937.675022916665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45937.675022916665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45937.675022916665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45937.675022916665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45937.675022916665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45937.675022916665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45937.675022916665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45937.675022916665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45937.675022916665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45937.675022916665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45937.675022916665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45937.675022916665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45937.675022916665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45937.675022916665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45937.675022916665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45937.675022916665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45937.675022916665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45937.675022916665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45937.675022916665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45937.675022916665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45937.675022916665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45937.675022916665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45937.675022916665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45937.675022916665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45937.675022916665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45937.675022916665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45937.675022916665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45937.675022916665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45937.675022916665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45937.675022916665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45937.675022916665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45937.675022916665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45937.675022916665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45937.675022916665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45937.675022916665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45937.675022916665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45937.675022916665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45937.675022916665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45937.675022916665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45937.675022916665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45937.675022916665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45937.675022916665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45937.675022916665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45937.675022916665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45937.675022916665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45937.675022916665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45937.675022916665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45937.675022916665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45937.675022916665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45937.675022916665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45937.675022916665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45937.675022916665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45937.675022916665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45937.675022916665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45937.675022916665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45937.675022916665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45937.675022916665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45937.675022916665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45937.675022916665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45937.675022916665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45937.675022916665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45937.675022916665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45937.675022916665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45937.675022916665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45937.675022916665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45937.675022916665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45937.675022916665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45937.675022916665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45937.675022916665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45937.675022916665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45937.675022916665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45937.675022916665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45937.675022916665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45937.675022916665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45937.675022916665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45937.675022916665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45937.675022916665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45937.675022916665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45937.675022916665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45937.675022916665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45937.675022916665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45937.675022916665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45937.675022916665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45937.675022916665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45937.675022916665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45937.675022916665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45937.675022916665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45937.675022916665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45937.675022916665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45937.675022916665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45937.675022916665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45937.675022916665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45937.675022916665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45937.675022916665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45937.675022916665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45937.675022916665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45937.675022916665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45937.675022916665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45937.675022916665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45937.675022916665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45937.675022916665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45937.675022916665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45937.675022916665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45937.675022916665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45937.675022916665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45937.675022916665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45937.675022916665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45937.675022916665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45937.675022916665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45937.675022916665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45937.675022916665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45937.675022916665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45937.675022916665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45937.675022916665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45937.675022916665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45937.675022916665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45937.675022916665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45937.675022916665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45937.675022916665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45937.675022916665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45937.675022916665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45937.675022916665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45937.675022916665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45937.675022916665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45937.675022916665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45937.675022916665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45937.675022916665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45937.675022916665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45937.675022916665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45937.675022916665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45937.675022916665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45937.675022916665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45937.675022916665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45937.675022916665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45937.675022916665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45937.675022916665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45937.675022916665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45937.675022916665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45937.675022916665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45937.675022916665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45937.675022916665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45937.675022916665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45937.675022916665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45937.675022916665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45937.675022916665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45937.675022916665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45937.675022916665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45937.675022916665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45937.675022916665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45937.675022916665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45937.675022916665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45937.675022916665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45937.675022916665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45937.675022916665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45937.675022916665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45937.675022916665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45937.675022916665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45937.675022916665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45937.675022916665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45937.675022916665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45937.675022916665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45937.675022916665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45937.675022916665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45937.675022916665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45937.675022916665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45937.675022916665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45937.675022916665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45937.675022916665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45937.675022916665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45937.675022916665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45937.675022916665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45937.675022916665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45937.675022916665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45937.675022916665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45937.675022916665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45937.675022916665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45937.675022916665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45937.675022916665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45937.675022916665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45937.675022916665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45937.675022916665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45937.675022916665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45937.675022916665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45937.675022916665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45937.675022916665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45937.675022916665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45937.675022916665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45937.675022916665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45937.675022916665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45937.675022916665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45937.675022916665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45937.675022916665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45937.675022916665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45937.675022916665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45937.675022916665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45937.675022916665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45937.675022916665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45937.675022916665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45937.675022916665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45937.675022916665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45937.675022916665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45937.675022916665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45937.675022916665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45937.675022916665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45937.675022916665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45937.675022916665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45937.675022916665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45937.675022916665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45937.675022916665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45937.675022916665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45937.675022916665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45937.675022916665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45937.675022916665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45937.675022916665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45937.675022916665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45937.675022916665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45937.675022916665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45937.675022916665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45937.675022916665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45937.675022916665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45937.675022916665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45937.675022916665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45937.675022916665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45937.675022916665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45937.675022916665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45937.675022916665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45937.675022916665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45937.675022916665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45937.675022916665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45937.675022916665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45937.675022916665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45937.675022916665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45937.675022916665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45937.675022916665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45937.675022916665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45937.675022916665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45937.675022916665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45937.675022916665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45937.675022916665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45937.675022916665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45937.675022916665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45937.675022916665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45937.675022916665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45937.675022916665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45937.675022916665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45937.675022916665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45937.675022916665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45937.675022916665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45937.675022916665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45937.675022916665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45937.675022916665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45937.675022916665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45937.675022916665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45937.675022916665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45937.675022916665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45937.675022916665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45937.675022916665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45937.675022916665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45937.675022916665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45937.675022916665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45937.675022916665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45937.675022916665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45937.675022916665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45937.675022916665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45937.675022916665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45937.675022916665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45937.675022916665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45937.675022916665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45937.675022916665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45937.675022916665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45937.675022916665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45937.675022916665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45937.675022916665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45937.675022916665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45937.675022916665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45937.675022916665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45937.675022916665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45937.675022916665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45937.675022916665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45937.675022916665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45937.675022916665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45937.675022916665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45937.675022916665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45937.675022916665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45937.675022916665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45937.675022916665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45937.675022916665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45937.675022916665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45937.675022916665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45937.675022916665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45937.675022916665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45937.675022916665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45937.675022916665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45937.675022916665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45937.675022916665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45937.675022916665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45937.675022916665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45937.675022916665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45937.675022916665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45937.675022916665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45937.675022916665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45937.675022916665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45937.675022916665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45937.675022916665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45937.675022916665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45937.675022916665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45937.675022916665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45937.675022916665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45937.675022916665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45937.675022916665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45937.675022916665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45937.675022916665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45937.675022916665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45937.675022916665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45937.675022916665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45937.675022916665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45937.675022916665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45937.675022916665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45937.675022916665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45937.675022916665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45937.675022916665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45937.675022916665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45937.675022916665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45937.675022916665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45937.675022916665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45937.675022916665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45937.675022916665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45937.675022916665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45937.675022916665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45937.675022916665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45937.675022916665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45937.675022916665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45937.675022916665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45937.675022916665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45937.675022916665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45937.675022916665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45937.675022916665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45937.675022916665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45937.675022916665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45937.675022916665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45937.675022916665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45937.675022916665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45937.675022916665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45937.675022916665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45937.675022916665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45937.675022916665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45937.675022916665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45937.675022916665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45937.675022916665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45937.675022916665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45937.675022916665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45937.675022916665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45937.675022916665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45937.675022916665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45937.675022916665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45937.675022916665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45937.675022916665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45937.675022916665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45937.675022916665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45937.675022916665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45937.675022916665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45937.675022916665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45937.675022916665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45937.675022916665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45937.675022916665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45937.675022916665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45937.675022916665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45937.675022916665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45937.675022916665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45937.675022916665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45937.675022916665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45937.675022916665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45937.675022916665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45937.675022916665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45937.675022916665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45937.675022916665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45937.675022916665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45937.675022916665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45937.675022916665</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45937.675022916665</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45937.675022916665</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45937.675022916665</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45937.675022916665</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45937.675022916665</v>
      </c>
      <c r="H475" s="136"/>
      <c r="I475" s="132" t="str">
        <f>IFERROR(VLOOKUP(D475,DB!A:F,6,0),"")</f>
        <v/>
      </c>
      <c r="J475" s="132" t="str">
        <f>IFERROR(VLOOKUP(D475,DB!A:G,7,0),"")</f>
        <v/>
      </c>
      <c r="K475" s="139"/>
      <c r="L475" s="134" t="str">
        <f>IFERROR(VLOOKUP(D475,DB!A:I,9,0),"")</f>
        <v/>
      </c>
    </row>
    <row r="476" spans="1:12" ht="15" customHeight="1">
      <c r="A476" s="140"/>
      <c r="B476" s="140" t="str">
        <f>IFERROR(VLOOKUP(D476,DB!A:K,11,0),"")</f>
        <v/>
      </c>
      <c r="C476" s="141"/>
      <c r="D476" s="142"/>
      <c r="E476" s="143"/>
      <c r="F476" s="144"/>
      <c r="G476" s="145">
        <f ca="1">IFERROR(NOW()-F476,"")</f>
        <v>45937.675022916665</v>
      </c>
      <c r="H476" s="144"/>
      <c r="I476" s="140" t="str">
        <f>IFERROR(VLOOKUP(D476,DB!A:F,6,0),"")</f>
        <v/>
      </c>
      <c r="J476" s="140" t="str">
        <f>IFERROR(VLOOKUP(D476,DB!A:G,7,0),"")</f>
        <v/>
      </c>
      <c r="K476" s="146"/>
      <c r="L476" s="142" t="str">
        <f>IFERROR(VLOOKUP(D476,DB!A:I,9,0),"")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39057</v>
      </c>
      <c r="B2" s="37" t="str">
        <f>IFERROR(VLOOKUP(D2,DB!A:K,11,0),"")</f>
        <v>R5</v>
      </c>
      <c r="C2" s="37">
        <v>3</v>
      </c>
      <c r="D2" s="37" t="s">
        <v>36000</v>
      </c>
      <c r="E2" s="37" t="s">
        <v>38964</v>
      </c>
      <c r="F2" s="38">
        <v>45891.832060185188</v>
      </c>
      <c r="G2" s="39">
        <f t="shared" ref="G2" ca="1" si="0">IFERROR(NOW()-F2,"-")</f>
        <v>45.842962731476291</v>
      </c>
      <c r="H2" s="38">
        <v>45891.790393518517</v>
      </c>
      <c r="I2" s="37" t="str">
        <f>IFERROR(VLOOKUP(D2,DB!A:F,6,0),"")</f>
        <v>Generator-SG</v>
      </c>
      <c r="J2" s="37" t="str">
        <f>IFERROR(VLOOKUP(D2,DB!A:G,7,0),"")</f>
        <v>Vandalized</v>
      </c>
      <c r="K2" s="37" t="s">
        <v>39058</v>
      </c>
      <c r="L2" s="37" t="str">
        <f>IFERROR(VLOOKUP(D2,DB!A:I,9,0),"")</f>
        <v>Latis</v>
      </c>
      <c r="M2" s="128"/>
    </row>
    <row r="3" spans="1:13" ht="30.75">
      <c r="A3" s="37" t="s">
        <v>39059</v>
      </c>
      <c r="B3" s="37" t="str">
        <f>IFERROR(VLOOKUP(D3,DB!A:K,11,0),"")</f>
        <v>R5</v>
      </c>
      <c r="C3" s="37">
        <v>1</v>
      </c>
      <c r="D3" s="37" t="s">
        <v>31295</v>
      </c>
      <c r="E3" s="37" t="s">
        <v>39043</v>
      </c>
      <c r="F3" s="38">
        <v>45926.188877314817</v>
      </c>
      <c r="G3" s="39">
        <f ca="1">IFERROR(NOW()-F3,"-")</f>
        <v>11.486145601847966</v>
      </c>
      <c r="H3" s="38">
        <v>45926.158159722225</v>
      </c>
      <c r="I3" s="37" t="str">
        <f>IFERROR(VLOOKUP(D3,DB!A:F,6,0),"")</f>
        <v>SCECO</v>
      </c>
      <c r="J3" s="37" t="str">
        <f>IFERROR(VLOOKUP(D3,DB!A:G,7,0),"")</f>
        <v>Good</v>
      </c>
      <c r="K3" s="37" t="s">
        <v>39060</v>
      </c>
      <c r="L3" s="37" t="str">
        <f>IFERROR(VLOOKUP(D3,DB!A:I,9,0),"")</f>
        <v>Latis</v>
      </c>
      <c r="M3" s="128"/>
    </row>
    <row r="4" spans="1:13" ht="60.75">
      <c r="A4" s="37" t="s">
        <v>39061</v>
      </c>
      <c r="B4" s="37" t="str">
        <f>IFERROR(VLOOKUP(D4,DB!A:K,11,0),"")</f>
        <v>R5</v>
      </c>
      <c r="C4" s="37">
        <v>1</v>
      </c>
      <c r="D4" s="37" t="s">
        <v>38498</v>
      </c>
      <c r="E4" s="37" t="s">
        <v>39043</v>
      </c>
      <c r="F4" s="38" t="s">
        <v>24</v>
      </c>
      <c r="G4" s="39" t="str">
        <f ca="1">IFERROR(NOW()-F4,"-")</f>
        <v>-</v>
      </c>
      <c r="H4" s="38">
        <v>45937.518321759257</v>
      </c>
      <c r="I4" s="37" t="str">
        <f>IFERROR(VLOOKUP(D4,DB!A:F,6,0),"")</f>
        <v>SCECO</v>
      </c>
      <c r="J4" s="37" t="str">
        <f>IFERROR(VLOOKUP(D4,DB!A:G,7,0),"")</f>
        <v>Haj Removal</v>
      </c>
      <c r="K4" s="37" t="s">
        <v>39062</v>
      </c>
      <c r="L4" s="37" t="str">
        <f>IFERROR(VLOOKUP(D4,DB!A:I,9,0),"")</f>
        <v>Latis</v>
      </c>
      <c r="M4" s="128"/>
    </row>
    <row r="5" spans="1:13" ht="15">
      <c r="A5" s="37"/>
      <c r="B5" s="37" t="str">
        <f>IFERROR(VLOOKUP(D5,DB!A:K,11,0),"")</f>
        <v/>
      </c>
      <c r="C5" s="37"/>
      <c r="D5" s="37"/>
      <c r="E5" s="37"/>
      <c r="F5" s="38"/>
      <c r="G5" s="39">
        <f ca="1">IFERROR(NOW()-F5,"-")</f>
        <v>45937.675022916665</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45937.675022916665</v>
      </c>
      <c r="H6" s="38"/>
      <c r="I6" s="37" t="str">
        <f>IFERROR(VLOOKUP(D6,DB!A:F,6,0),"")</f>
        <v/>
      </c>
      <c r="J6" s="37" t="str">
        <f>IFERROR(VLOOKUP(D6,DB!A:G,7,0),"")</f>
        <v/>
      </c>
      <c r="K6" s="37"/>
      <c r="L6" s="37" t="str">
        <f>IFERROR(VLOOKUP(D6,DB!A:I,9,0),"")</f>
        <v/>
      </c>
      <c r="M6" s="128"/>
    </row>
    <row r="7" spans="1:13" ht="15">
      <c r="A7" s="37"/>
      <c r="B7" s="37" t="str">
        <f>IFERROR(VLOOKUP(D7,DB!A:K,11,0),"")</f>
        <v/>
      </c>
      <c r="C7" s="37"/>
      <c r="D7"/>
      <c r="E7" s="37"/>
      <c r="F7" s="38"/>
      <c r="G7" s="39">
        <f ca="1">IFERROR(NOW()-F7,"-")</f>
        <v>45937.675022916665</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45937.675022916665</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45937.675022916665</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45937.675022916665</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45937.675022916665</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45937.675022916665</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45937.675022916665</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45937.675022916665</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45937.675022916665</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45937.675022916665</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45937.675022916665</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45937.675022916665</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45937.675022916665</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45937.675022916665</v>
      </c>
      <c r="H20" s="38"/>
      <c r="I20" s="37" t="str">
        <f>IFERROR(VLOOKUP(D20,DB!A:F,6,0),"")</f>
        <v/>
      </c>
      <c r="J20" s="37" t="str">
        <f>IFERROR(VLOOKUP(D20,DB!A:G,7,0),"")</f>
        <v/>
      </c>
      <c r="K20" s="37"/>
      <c r="L20" s="37" t="str">
        <f>IFERROR(VLOOKUP(D20,DB!A:I,9,0),"")</f>
        <v/>
      </c>
      <c r="M20" s="128"/>
    </row>
    <row r="21" spans="1:13" ht="15">
      <c r="A21" s="84"/>
      <c r="B21" s="84" t="str">
        <f>IFERROR(VLOOKUP(D21,DB!A:K,11,0),"")</f>
        <v/>
      </c>
      <c r="C21" s="84"/>
      <c r="D21" s="84"/>
      <c r="E21" s="84"/>
      <c r="F21" s="126"/>
      <c r="G21" s="127">
        <f ca="1">IFERROR(NOW()-F21,"-")</f>
        <v>45937.675022916665</v>
      </c>
      <c r="H21" s="126"/>
      <c r="I21" s="84" t="str">
        <f>IFERROR(VLOOKUP(D21,DB!A:F,6,0),"")</f>
        <v/>
      </c>
      <c r="J21" s="84" t="str">
        <f>IFERROR(VLOOKUP(D21,DB!A:G,7,0),"")</f>
        <v/>
      </c>
      <c r="K21" s="84"/>
      <c r="L21" s="84" t="str">
        <f>IFERROR(VLOOKUP(D21,DB!A:I,9,0),"")</f>
        <v/>
      </c>
      <c r="M21" s="128"/>
    </row>
    <row r="22" spans="1:13" ht="15">
      <c r="A22" s="84"/>
      <c r="B22" s="84" t="str">
        <f>IFERROR(VLOOKUP(D22,DB!A:K,11,0),"")</f>
        <v/>
      </c>
      <c r="C22" s="84"/>
      <c r="D22" s="84"/>
      <c r="E22" s="84"/>
      <c r="F22" s="126"/>
      <c r="G22" s="127">
        <f ca="1">IFERROR(NOW()-F22,"-")</f>
        <v>45937.675022916665</v>
      </c>
      <c r="H22" s="126"/>
      <c r="I22" s="84" t="str">
        <f>IFERROR(VLOOKUP(D22,DB!A:F,6,0),"")</f>
        <v/>
      </c>
      <c r="J22" s="84" t="str">
        <f>IFERROR(VLOOKUP(D22,DB!A:G,7,0),"")</f>
        <v/>
      </c>
      <c r="K22" s="84"/>
      <c r="L22" s="84" t="str">
        <f>IFERROR(VLOOKUP(D22,DB!A:I,9,0),"")</f>
        <v/>
      </c>
    </row>
    <row r="23" spans="1:13" ht="15">
      <c r="A23" s="37"/>
      <c r="B23" s="37" t="str">
        <f>IFERROR(VLOOKUP(D23,DB!A:K,11,0),"")</f>
        <v/>
      </c>
      <c r="C23" s="37"/>
      <c r="D23" s="37"/>
      <c r="E23" s="37"/>
      <c r="F23" s="38"/>
      <c r="G23" s="39">
        <f ca="1">IFERROR(NOW()-F23,"-")</f>
        <v>45937.675022916665</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45937.675022916665</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45937.675022916665</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45937.675022916665</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45937.675022916665</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45937.675022916665</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45937.675022916665</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45937.675022916665</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45937.675022916665</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45937.675022916665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45937.675022916665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45937.675022916665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45937.675022916665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45937.675022916665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45937.675022916665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45937.675022916665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45937.675022916665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45937.675022916665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45937.675022916665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45937.675022916665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45937.675022916665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45937.675022916665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45937.675022916665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45937.675022916665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45937.675022916665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45937.675022916665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45937.675022916665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45937.675022916665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45937.675022916665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45937.675022916665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45937.675022916665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45937.675022916665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45937.675022916665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45937.675022916665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45937.675022916665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45937.675022916665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45937.675022916665</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6"/>
      <c r="G60" s="127">
        <f ca="1">IFERROR(NOW()-F60,"-")</f>
        <v>45937.675022916665</v>
      </c>
      <c r="H60" s="126"/>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ca="1">IFERROR(NOW()-F61,"-")</f>
        <v>45937.675022916665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45937.675022916665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45937.675022916665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45937.675022916665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45937.675022916665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45937.675022916665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45937.675022916665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45937.675022916665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45937.675022916665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45937.675022916665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45937.675022916665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45937.675022916665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45937.675022916665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45937.675022916665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45937.675022916665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45937.675022916665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45937.675022916665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45937.675022916665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45937.675022916665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45937.675022916665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45937.675022916665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45937.675022916665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45937.675022916665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45937.675022916665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45937.675022916665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45937.675022916665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45937.675022916665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45937.675022916665</v>
      </c>
      <c r="H88" s="38"/>
      <c r="I88" s="37" t="str">
        <f>IFERROR(VLOOKUP(D88,DB!A:F,6,0),"")</f>
        <v/>
      </c>
      <c r="J88" s="37" t="str">
        <f>IFERROR(VLOOKUP(D88,DB!A:G,7,0),"")</f>
        <v/>
      </c>
      <c r="K88" s="37"/>
      <c r="L88" s="37" t="str">
        <f>IFERROR(VLOOKUP(D88,DB!A:I,9,0),"")</f>
        <v/>
      </c>
    </row>
    <row r="89" spans="1:12" ht="15">
      <c r="A89" s="84"/>
      <c r="B89" s="84" t="str">
        <f>IFERROR(VLOOKUP(D89,DB!A:K,11,0),"")</f>
        <v/>
      </c>
      <c r="C89" s="84"/>
      <c r="D89" s="84"/>
      <c r="E89" s="84"/>
      <c r="F89" s="126"/>
      <c r="G89" s="127">
        <f ca="1">IFERROR(NOW()-F89,"-")</f>
        <v>45937.675022916665</v>
      </c>
      <c r="H89" s="126"/>
      <c r="I89" s="84" t="str">
        <f>IFERROR(VLOOKUP(D89,DB!A:F,6,0),"")</f>
        <v/>
      </c>
      <c r="J89" s="84" t="str">
        <f>IFERROR(VLOOKUP(D89,DB!A:G,7,0),"")</f>
        <v/>
      </c>
      <c r="K89" s="84"/>
      <c r="L89" s="84" t="str">
        <f>IFERROR(VLOOKUP(D89,DB!A:I,9,0),"")</f>
        <v/>
      </c>
    </row>
    <row r="90" spans="1:12" ht="15">
      <c r="A90" s="37"/>
      <c r="B90" s="37" t="str">
        <f>IFERROR(VLOOKUP(D90,DB!A:K,11,0),"")</f>
        <v/>
      </c>
      <c r="C90" s="37"/>
      <c r="D90" s="37"/>
      <c r="E90" s="37"/>
      <c r="F90" s="38"/>
      <c r="G90" s="39">
        <f ca="1">IFERROR(NOW()-F90,"-")</f>
        <v>45937.675022916665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45937.675022916665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45937.675022916665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45937.675022916665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45937.675022916665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45937.675022916665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45937.675022916665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45937.675022916665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45937.675022916665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45937.675022916665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45937.675022916665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45937.675022916665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45937.675022916665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45937.675022916665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45937.675022916665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45937.675022916665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45937.675022916665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45937.675022916665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45937.675022916665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45937.675022916665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45937.675022916665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45937.675022916665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45937.675022916665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45937.675022916665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45937.675022916665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45937.675022916665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45937.675022916665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45937.675022916665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45937.675022916665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45937.675022916665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45937.675022916665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45937.675022916665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45937.675022916665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45937.675022916665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45937.675022916665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45937.675022916665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45937.675022916665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45937.675022916665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45937.675022916665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45937.675022916665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45937.675022916665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45937.675022916665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45937.675022916665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45937.675022916665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45937.675022916665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45937.675022916665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45937.675022916665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45937.675022916665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45937.675022916665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45937.675022916665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45937.675022916665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45937.675022916665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45937.675022916665</v>
      </c>
      <c r="H142" s="38"/>
      <c r="I142" s="37" t="str">
        <f>IFERROR(VLOOKUP(D142,DB!A:F,6,0),"")</f>
        <v/>
      </c>
      <c r="J142" s="37" t="str">
        <f>IFERROR(VLOOKUP(D142,DB!A:G,7,0),"")</f>
        <v/>
      </c>
      <c r="K142" s="37"/>
      <c r="L142" s="37" t="str">
        <f>IFERROR(VLOOKUP(D142,DB!A:I,9,0),"")</f>
        <v/>
      </c>
    </row>
    <row r="143" spans="1:12" ht="15">
      <c r="A143" s="84"/>
      <c r="B143" s="84" t="str">
        <f>IFERROR(VLOOKUP(D143,DB!A:K,11,0),"")</f>
        <v/>
      </c>
      <c r="C143" s="84"/>
      <c r="D143" s="84"/>
      <c r="E143" s="84"/>
      <c r="F143" s="126"/>
      <c r="G143" s="127">
        <f ca="1">IFERROR(NOW()-F143,"-")</f>
        <v>45937.675022916665</v>
      </c>
      <c r="H143" s="126"/>
      <c r="I143" s="84" t="str">
        <f>IFERROR(VLOOKUP(D143,DB!A:F,6,0),"")</f>
        <v/>
      </c>
      <c r="J143" s="84" t="str">
        <f>IFERROR(VLOOKUP(D143,DB!A:G,7,0),"")</f>
        <v/>
      </c>
      <c r="K143" s="84"/>
      <c r="L143" s="84" t="str">
        <f>IFERROR(VLOOKUP(D143,DB!A:I,9,0),"")</f>
        <v/>
      </c>
    </row>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3" ht="15"/>
    <row r="474" ht="15"/>
    <row r="475"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3" ht="15"/>
    <row r="794" ht="15"/>
    <row r="795" ht="15"/>
    <row r="796" ht="15"/>
    <row r="797" ht="15"/>
    <row r="798" ht="15"/>
    <row r="802" ht="15"/>
    <row r="803" ht="15"/>
    <row r="813" ht="15"/>
    <row r="818" ht="15"/>
    <row r="829" ht="15"/>
    <row r="830" ht="15"/>
    <row r="837" ht="15"/>
    <row r="838" ht="15"/>
    <row r="842" ht="15"/>
    <row r="843" ht="15"/>
    <row r="844" ht="15"/>
    <row r="851" ht="15"/>
    <row r="852" ht="15"/>
    <row r="853" ht="15"/>
    <row r="854" ht="15"/>
    <row r="856" ht="15"/>
    <row r="857" ht="15"/>
    <row r="858" ht="15"/>
    <row r="861" ht="15"/>
    <row r="862" ht="15"/>
    <row r="863" ht="15"/>
    <row r="864" ht="15"/>
    <row r="866" ht="15"/>
    <row r="867" ht="15"/>
    <row r="868" ht="15"/>
    <row r="869" ht="15"/>
    <row r="870" ht="15"/>
    <row r="871" ht="15"/>
    <row r="873" ht="15"/>
    <row r="874" ht="15"/>
    <row r="876" ht="15"/>
    <row r="877" ht="15"/>
    <row r="879" ht="15"/>
    <row r="880" ht="15"/>
    <row r="881" ht="15"/>
    <row r="883" ht="15"/>
    <row r="884" ht="15"/>
    <row r="885" ht="15"/>
    <row r="886" ht="15"/>
    <row r="887" ht="15"/>
    <row r="891" ht="15"/>
    <row r="892" ht="15"/>
    <row r="893" ht="15"/>
    <row r="894" ht="15"/>
    <row r="897" ht="15"/>
    <row r="898" ht="15"/>
    <row r="901" ht="15"/>
    <row r="942" ht="15"/>
    <row r="943" ht="15"/>
    <row r="946" ht="15"/>
    <row r="947" ht="15"/>
    <row r="954" ht="15"/>
    <row r="955" ht="15"/>
    <row r="958" ht="15"/>
    <row r="960" ht="15"/>
    <row r="962" ht="15"/>
    <row r="963" ht="15"/>
    <row r="964" ht="15"/>
    <row r="967" ht="15"/>
    <row r="968" ht="15"/>
    <row r="970" ht="15"/>
    <row r="973" ht="15"/>
    <row r="974" ht="15"/>
    <row r="976" ht="15"/>
    <row r="977" ht="15"/>
    <row r="978" ht="15"/>
    <row r="979" ht="15"/>
    <row r="980" ht="15"/>
    <row r="983" ht="15"/>
    <row r="984" ht="15"/>
    <row r="985" ht="15"/>
    <row r="986" ht="15"/>
    <row r="987" ht="15"/>
    <row r="988" ht="15"/>
    <row r="990" ht="15"/>
    <row r="992" ht="15"/>
    <row r="994" ht="15"/>
    <row r="995" ht="15"/>
    <row r="996" ht="15"/>
    <row r="998" ht="15"/>
    <row r="999" ht="15"/>
    <row r="1000" ht="15"/>
    <row r="1001" ht="15"/>
    <row r="1002" ht="15"/>
    <row r="1003" ht="15"/>
    <row r="1004" ht="15"/>
    <row r="1006" ht="15"/>
    <row r="1007" ht="15"/>
    <row r="1008" ht="15"/>
    <row r="1013" ht="15"/>
    <row r="1014" ht="15"/>
    <row r="1018" ht="15"/>
    <row r="1019" ht="15"/>
    <row r="1020" ht="15"/>
    <row r="1023" ht="15"/>
    <row r="1025" ht="15"/>
    <row r="1029" ht="15"/>
    <row r="1033" ht="15"/>
    <row r="1039" ht="15"/>
    <row r="1040" ht="15"/>
    <row r="1042" ht="15"/>
    <row r="1043" ht="15"/>
    <row r="1045" ht="15"/>
    <row r="1048" ht="15"/>
    <row r="1049" ht="15"/>
    <row r="1051" ht="15"/>
    <row r="1053" ht="15"/>
    <row r="1055" ht="15"/>
    <row r="1057" ht="15"/>
    <row r="1058" ht="15"/>
    <row r="1059" ht="15"/>
    <row r="1061" ht="15"/>
    <row r="1062" ht="15"/>
    <row r="1063" ht="15"/>
    <row r="1064" ht="15"/>
    <row r="1067" ht="15"/>
    <row r="1241" ht="15"/>
    <row r="1242" ht="15"/>
    <row r="1252" ht="15"/>
    <row r="1253" ht="15"/>
    <row r="1254" ht="15"/>
    <row r="1260" ht="15"/>
    <row r="1261" ht="15"/>
    <row r="1262" ht="15"/>
    <row r="1263" ht="15"/>
    <row r="1265" ht="15"/>
    <row r="1268" ht="15"/>
    <row r="1269" ht="15"/>
    <row r="1270" ht="15"/>
    <row r="1271" ht="15"/>
    <row r="1273" ht="15"/>
    <row r="1274" ht="15"/>
    <row r="1276" ht="15"/>
    <row r="1277" ht="15"/>
    <row r="1278" ht="15"/>
    <row r="1279" ht="15"/>
    <row r="1281" ht="15"/>
    <row r="1282" ht="15"/>
    <row r="1283" ht="15"/>
    <row r="1286" ht="15"/>
    <row r="1287" ht="15"/>
    <row r="1290" ht="15"/>
    <row r="1291" ht="15"/>
    <row r="1292" ht="15"/>
    <row r="1293" ht="15"/>
    <row r="1294" ht="15"/>
    <row r="1295" ht="15"/>
    <row r="1296" ht="15"/>
    <row r="1297" ht="15"/>
    <row r="1299" ht="15"/>
    <row r="1301" ht="15"/>
    <row r="1302" ht="15"/>
    <row r="1303" ht="15"/>
    <row r="1306" ht="15"/>
    <row r="1316" ht="15"/>
    <row r="1319" ht="15"/>
    <row r="1320" ht="15"/>
    <row r="1324" ht="15"/>
    <row r="1328" ht="15"/>
    <row r="1331" ht="15"/>
    <row r="1333" ht="15"/>
    <row r="1334" ht="15"/>
    <row r="1337" ht="15"/>
    <row r="1339" ht="15"/>
    <row r="1342" ht="15"/>
    <row r="1343" ht="15"/>
    <row r="1344" ht="15"/>
    <row r="1346" ht="15"/>
    <row r="1348" ht="15"/>
    <row r="1349" ht="15"/>
    <row r="1350" ht="15"/>
    <row r="1354" ht="15"/>
    <row r="1355" ht="15"/>
    <row r="1356" ht="15"/>
    <row r="1358" ht="15"/>
    <row r="1359" ht="15"/>
    <row r="1360" ht="15"/>
    <row r="1361" ht="15"/>
    <row r="1363" ht="15"/>
    <row r="1371" ht="15"/>
    <row r="1373" ht="15"/>
    <row r="1374"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9"/>
  <sheetViews>
    <sheetView workbookViewId="0">
      <selection activeCell="K8" sqref="K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39063</v>
      </c>
      <c r="B2" s="112" t="s">
        <v>5398</v>
      </c>
      <c r="C2" s="129">
        <v>1</v>
      </c>
      <c r="D2" s="112" t="s">
        <v>34463</v>
      </c>
      <c r="E2" s="129" t="s">
        <v>39064</v>
      </c>
      <c r="F2" s="130">
        <v>45926.772847222222</v>
      </c>
      <c r="G2" s="81">
        <f ca="1">IFERROR(NOW()-F2,"-")</f>
        <v>10.902175694442121</v>
      </c>
      <c r="H2" s="131">
        <v>45927.449074074102</v>
      </c>
      <c r="I2" s="112" t="str">
        <f>IFERROR(VLOOKUP(D2,DB!A:F,6,0),"")</f>
        <v>SCECO</v>
      </c>
      <c r="J2" s="112" t="str">
        <f>IFERROR(VLOOKUP(D2,DB!A:G,7,0),"")</f>
        <v>Weak</v>
      </c>
      <c r="K2" s="129" t="s">
        <v>39065</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45937.675022916665</v>
      </c>
      <c r="H3" s="131">
        <v>45927.987534722219</v>
      </c>
      <c r="I3" s="112" t="str">
        <f>IFERROR(VLOOKUP(D3,DB!A:F,6,0),"")</f>
        <v>SCECO</v>
      </c>
      <c r="J3" s="112" t="str">
        <f>IFERROR(VLOOKUP(D3,DB!A:G,7,0),"")</f>
        <v>Vandalized</v>
      </c>
      <c r="K3" s="129" t="s">
        <v>39066</v>
      </c>
      <c r="L3" s="118" t="str">
        <f>IFERROR(VLOOKUP(D3,DB!A:I,9,0),"")</f>
        <v>Latis</v>
      </c>
    </row>
    <row r="4" spans="1:16383" ht="31.5" customHeight="1">
      <c r="A4" s="129" t="s">
        <v>39067</v>
      </c>
      <c r="B4" s="112" t="s">
        <v>5398</v>
      </c>
      <c r="C4" s="129">
        <v>1</v>
      </c>
      <c r="D4" s="112" t="s">
        <v>32861</v>
      </c>
      <c r="E4" s="129" t="s">
        <v>39064</v>
      </c>
      <c r="F4" s="130">
        <v>45933.880972222221</v>
      </c>
      <c r="G4" s="81">
        <f ca="1">IFERROR(NOW()-F4,"-")</f>
        <v>3.7940506944432855</v>
      </c>
      <c r="H4" s="131">
        <v>45929.455266203702</v>
      </c>
      <c r="I4" s="112" t="str">
        <f>IFERROR(VLOOKUP(D4,DB!A:F,6,0),"")</f>
        <v>SCECO</v>
      </c>
      <c r="J4" s="112" t="str">
        <f>IFERROR(VLOOKUP(D4,DB!A:G,7,0),"")</f>
        <v>In progress</v>
      </c>
      <c r="K4" s="129" t="s">
        <v>39065</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39068</v>
      </c>
      <c r="B5" s="112" t="s">
        <v>5398</v>
      </c>
      <c r="C5" s="129">
        <v>1</v>
      </c>
      <c r="D5" s="112" t="s">
        <v>33408</v>
      </c>
      <c r="E5" s="129" t="s">
        <v>38964</v>
      </c>
      <c r="F5" s="130">
        <v>45934.942245370374</v>
      </c>
      <c r="G5" s="81">
        <f ca="1">IFERROR(NOW()-F5,"-")</f>
        <v>2.7327775462908903</v>
      </c>
      <c r="H5" s="131">
        <v>45934.470231481479</v>
      </c>
      <c r="I5" s="112" t="str">
        <f>IFERROR(VLOOKUP(D5,DB!A:F,6,0),"")</f>
        <v>SCECO</v>
      </c>
      <c r="J5" s="112" t="str">
        <f>IFERROR(VLOOKUP(D5,DB!A:G,7,0),"")</f>
        <v>Dead</v>
      </c>
      <c r="K5" s="129" t="s">
        <v>39065</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39069</v>
      </c>
      <c r="B6" s="112" t="str">
        <f>IFERROR(VLOOKUP(D6,DB!A:K,11,0),"")</f>
        <v>R6</v>
      </c>
      <c r="C6" s="114">
        <v>1</v>
      </c>
      <c r="D6" s="112" t="s">
        <v>33501</v>
      </c>
      <c r="E6" s="115" t="s">
        <v>38964</v>
      </c>
      <c r="F6" s="116"/>
      <c r="G6" s="81">
        <f ca="1">IFERROR(NOW()-F6,"-")</f>
        <v>45937.675022916665</v>
      </c>
      <c r="H6" s="116">
        <v>45937.567673611113</v>
      </c>
      <c r="I6" s="112" t="str">
        <f>IFERROR(VLOOKUP(D6,DB!A:F,6,0),"")</f>
        <v>SCECO</v>
      </c>
      <c r="J6" s="112" t="str">
        <f>IFERROR(VLOOKUP(D6,DB!A:G,7,0),"")</f>
        <v>Vandalized</v>
      </c>
      <c r="K6" s="117" t="s">
        <v>39070</v>
      </c>
      <c r="L6" s="118" t="str">
        <f>IFERROR(VLOOKUP(D6,DB!A:I,9,0),"")</f>
        <v>Latis</v>
      </c>
    </row>
    <row r="7" spans="1:16383" ht="31.5" customHeight="1">
      <c r="A7" s="113" t="s">
        <v>39071</v>
      </c>
      <c r="B7" s="112" t="str">
        <f>IFERROR(VLOOKUP(D7,DB!A:K,11,0),"")</f>
        <v>R6</v>
      </c>
      <c r="C7" s="114">
        <v>2</v>
      </c>
      <c r="D7" s="112" t="s">
        <v>33091</v>
      </c>
      <c r="E7" s="115" t="s">
        <v>39043</v>
      </c>
      <c r="F7" s="116">
        <v>45937.598495370374</v>
      </c>
      <c r="G7" s="81">
        <f ca="1">IFERROR(NOW()-F7,"-")</f>
        <v>7.6527546290890314E-2</v>
      </c>
      <c r="H7" s="116">
        <v>45937.622013888889</v>
      </c>
      <c r="I7" s="112" t="str">
        <f>IFERROR(VLOOKUP(D7,DB!A:F,6,0),"")</f>
        <v>SCECO</v>
      </c>
      <c r="J7" s="112" t="str">
        <f>IFERROR(VLOOKUP(D7,DB!A:G,7,0),"")</f>
        <v>Dead</v>
      </c>
      <c r="K7" s="117" t="s">
        <v>39072</v>
      </c>
      <c r="L7" s="118" t="str">
        <f>IFERROR(VLOOKUP(D7,DB!A:I,9,0),"")</f>
        <v>Latis</v>
      </c>
    </row>
    <row r="8" spans="1:16383" ht="31.5" customHeight="1">
      <c r="A8" s="113" t="s">
        <v>39073</v>
      </c>
      <c r="B8" s="112" t="str">
        <f>IFERROR(VLOOKUP(D8,DB!A:K,11,0),"")</f>
        <v>R6</v>
      </c>
      <c r="C8" s="114">
        <v>1</v>
      </c>
      <c r="D8" s="112" t="s">
        <v>37503</v>
      </c>
      <c r="E8" s="115" t="s">
        <v>38964</v>
      </c>
      <c r="F8" s="116"/>
      <c r="G8" s="81">
        <f ca="1">IFERROR(NOW()-F8,"-")</f>
        <v>45937.675022916665</v>
      </c>
      <c r="H8" s="116">
        <v>45937.660775462966</v>
      </c>
      <c r="I8" s="112" t="str">
        <f>IFERROR(VLOOKUP(D8,DB!A:F,6,0),"")</f>
        <v>SCECO</v>
      </c>
      <c r="J8" s="112" t="str">
        <f>IFERROR(VLOOKUP(D8,DB!A:G,7,0),"")</f>
        <v>Dead</v>
      </c>
      <c r="K8" s="117" t="s">
        <v>39074</v>
      </c>
      <c r="L8" s="118" t="str">
        <f>IFERROR(VLOOKUP(D8,DB!A:I,9,0),"")</f>
        <v>Latis</v>
      </c>
    </row>
    <row r="9" spans="1:16383" ht="31.5" customHeight="1">
      <c r="A9" s="113"/>
      <c r="B9" s="112" t="str">
        <f>IFERROR(VLOOKUP(D9,DB!A:K,11,0),"")</f>
        <v/>
      </c>
      <c r="C9" s="114"/>
      <c r="D9" s="112"/>
      <c r="E9" s="115"/>
      <c r="F9" s="116"/>
      <c r="G9" s="81">
        <f ca="1">IFERROR(NOW()-F9,"-")</f>
        <v>45937.675022916665</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15"/>
      <c r="F10" s="116"/>
      <c r="G10" s="81">
        <f ca="1">IFERROR(NOW()-F10,"-")</f>
        <v>45937.675022916665</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4"/>
      <c r="E11" s="115"/>
      <c r="F11" s="116"/>
      <c r="G11" s="81">
        <f ca="1">IFERROR(NOW()-F11,"-")</f>
        <v>45937.675022916665</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45937.675022916665</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54"/>
      <c r="E13" s="115"/>
      <c r="F13" s="116"/>
      <c r="G13" s="81">
        <f ca="1">IFERROR(NOW()-F13,"-")</f>
        <v>45937.675022916665</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54"/>
      <c r="E14" s="115"/>
      <c r="F14" s="116"/>
      <c r="G14" s="81">
        <f ca="1">IFERROR(NOW()-F14,"-")</f>
        <v>45937.675022916665</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45937.675022916665</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45937.675022916665</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45937.675022916665</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45937.675022916665</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45937.675022916665</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45937.675022916665</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45937.675022916665</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45937.675022916665</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45937.675022916665</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45937.675022916665</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45937.675022916665</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45937.675022916665</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45937.675022916665</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45937.675022916665</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45937.675022916665</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45937.675022916665</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45937.675022916665</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45937.675022916665</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45937.675022916665</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45937.675022916665</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45937.675022916665</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45937.675022916665</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45937.675022916665</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45937.675022916665</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45937.675022916665</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45937.675022916665</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45937.675022916665</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45937.675022916665</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45937.675022916665</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45937.675022916665</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45937.675022916665</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45937.675022916665</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45937.675022916665</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45937.675022916665</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45937.675022916665</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45937.675022916665</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45937.675022916665</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45937.675022916665</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45937.675022916665</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45937.675022916665</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45937.675022916665</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45937.675022916665</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45937.675022916665</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45937.675022916665</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45937.675022916665</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45937.675022916665</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45937.675022916665</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45937.675022916665</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45937.675022916665</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45937.675022916665</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45937.675022916665</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45937.675022916665</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45937.675022916665</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45937.675022916665</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45937.675022916665</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45937.675022916665</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45937.675022916665</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45937.675022916665</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45937.675022916665</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45937.675022916665</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45937.675022916665</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45937.675022916665</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45937.675022916665</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45937.675022916665</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45937.675022916665</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45937.675022916665</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45937.675022916665</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45937.675022916665</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45937.675022916665</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45937.675022916665</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45937.675022916665</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45937.675022916665</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45937.675022916665</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45937.675022916665</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45937.675022916665</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45937.675022916665</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45937.675022916665</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45937.675022916665</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45937.675022916665</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45937.675022916665</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45937.675022916665</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45937.675022916665</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45937.675022916665</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45937.675022916665</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45937.675022916665</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45937.675022916665</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45937.675022916665</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45937.675022916665</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45937.675022916665</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45937.675022916665</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45937.675022916665</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45937.675022916665</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45937.675022916665</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45937.675022916665</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45937.675022916665</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45937.675022916665</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45937.675022916665</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45937.675022916665</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45937.675022916665</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45937.675022916665</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45937.675022916665</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45937.675022916665</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45937.675022916665</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45937.675022916665</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45937.675022916665</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45937.675022916665</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45937.675022916665</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45937.675022916665</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45937.675022916665</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45937.675022916665</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45937.675022916665</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45937.675022916665</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45937.675022916665</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45937.675022916665</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45937.675022916665</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45937.675022916665</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45937.675022916665</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45937.675022916665</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45937.675022916665</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45937.675022916665</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45937.675022916665</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45937.675022916665</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45937.675022916665</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45937.675022916665</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45937.675022916665</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45937.675022916665</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45937.675022916665</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45937.675022916665</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45937.675022916665</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45937.675022916665</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45937.675022916665</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45937.675022916665</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45937.675022916665</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45937.675022916665</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45937.675022916665</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45937.675022916665</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45937.675022916665</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45937.675022916665</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45937.675022916665</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45937.675022916665</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45937.675022916665</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45937.675022916665</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45937.675022916665</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45937.675022916665</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45937.675022916665</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45937.675022916665</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45937.675022916665</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45937.675022916665</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45937.675022916665</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45937.675022916665</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45937.675022916665</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45937.675022916665</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45937.675022916665</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45937.675022916665</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45937.675022916665</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45937.675022916665</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45937.675022916665</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45937.675022916665</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45937.675022916665</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45937.675022916665</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45937.675022916665</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45937.675022916665</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45937.675022916665</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45937.675022916665</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45937.675022916665</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45937.675022916665</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45937.675022916665</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45937.675022916665</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45937.675022916665</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45937.675022916665</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45937.675022916665</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45937.675022916665</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45937.675022916665</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45937.675022916665</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45937.675022916665</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45937.675022916665</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45937.675022916665</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45937.675022916665</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45937.675022916665</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45937.675022916665</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45937.675022916665</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45937.675022916665</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45937.675022916665</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45937.675022916665</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45937.675022916665</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45937.675022916665</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45937.675022916665</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45937.675022916665</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45937.675022916665</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45937.675022916665</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45937.675022916665</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45937.675022916665</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45937.675022916665</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45937.675022916665</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45937.675022916665</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45937.675022916665</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45937.675022916665</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45937.675022916665</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45937.675022916665</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45937.675022916665</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45937.675022916665</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45937.675022916665</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45937.675022916665</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45937.675022916665</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45937.675022916665</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45937.675022916665</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45937.675022916665</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45937.675022916665</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45937.675022916665</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45937.675022916665</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45937.675022916665</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45937.675022916665</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45937.675022916665</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45937.675022916665</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45937.675022916665</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45937.675022916665</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45937.675022916665</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45937.675022916665</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45937.675022916665</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45937.675022916665</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45937.675022916665</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45937.675022916665</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45937.675022916665</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45937.675022916665</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45937.675022916665</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45937.675022916665</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45937.675022916665</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45937.675022916665</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45937.675022916665</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45937.675022916665</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45937.675022916665</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45937.675022916665</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45937.675022916665</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45937.675022916665</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45937.675022916665</v>
      </c>
      <c r="H249" s="116"/>
      <c r="I249" s="112" t="str">
        <f>IFERROR(VLOOKUP(D249,DB!A:F,6,0),"")</f>
        <v/>
      </c>
      <c r="J249" s="111" t="str">
        <f>IFERROR(VLOOKUP(D249,DB!A:G,7,0),"")</f>
        <v/>
      </c>
      <c r="K249" s="117"/>
      <c r="L249" s="118" t="str">
        <f>IFERROR(VLOOKUP(D249,DB!A:I,9,0),"")</f>
        <v/>
      </c>
    </row>
  </sheetData>
  <dataValidations count="2">
    <dataValidation allowBlank="1" showInputMessage="1" showErrorMessage="1" sqref="E1" xr:uid="{380493DB-286A-4683-AF55-C78F04945A49}"/>
    <dataValidation type="list" allowBlank="1" showInputMessage="1" showErrorMessage="1" sqref="E3 E5:E2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2025-10-07T13:14:36Z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