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659" documentId="13_ncr:1_{F6CB121F-512D-4AA6-A0C1-0FB36C537598}" xr6:coauthVersionLast="47" xr6:coauthVersionMax="47" xr10:uidLastSave="{E1DF7DF7-1BB4-4FD4-8168-974158580BF6}"/>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 i="2" l="1"/>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<sst xmlns="http://schemas.openxmlformats.org/spreadsheetml/2006/main" count="179029" uniqueCount="39106">
  <si>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</si>
  <si>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</si>
  <si>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</si>
  <si>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</si>
  <si>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</si>
  <si>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</si>
  <si>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</si>
  <si>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</si>
  <si>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</si>
  <si>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</si>
  <si>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</si>
  <si>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</si>
  <si>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</si>
  <si>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</si>
  <si>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</si>
  <si>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</si>
  <si>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</si>
  <si>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</si>
  <si>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</si>
  <si>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</si>
  <si>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</si>
  <si>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</si>
  <si>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</si>
  <si>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</si>
  <si>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</si>
  <si>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</si>
  <si>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</si>
  <si>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</si>
  <si>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</si>
  <si>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</si>
  <si>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</si>
  <si>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</si>
  <si>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</si>
  <si>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</si>
  <si>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</si>
  <si>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</si>
  <si>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</si>
  <si>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</si>
  <si>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</si>
  <si>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</si>
  <si>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</si>
  <si>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</si>
  <si>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</si>
  <si>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</si>
  <si>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</si>
  <si>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</si>
  <si>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</si>
  <si>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</si>
  <si>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</si>
  <si>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</si>
  <si>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</si>
  <si>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</si>
  <si>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</si>
  <si>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</si>
  <si>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</si>
  <si>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</si>
  <si>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</si>
  <si>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</si>
  <si>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</si>
  <si>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</si>
  <si>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</si>
  <si>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</si>
  <si>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</si>
  <si>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</si>
  <si>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</si>
  <si>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</si>
  <si>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</si>
  <si>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</si>
  <si>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</si>
  <si>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</si>
  <si>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</si>
  <si>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</si>
  <si>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</si>
  <si>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</si>
  <si>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</si>
  <si>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</si>
  <si>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</si>
  <si>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</si>
  <si>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</si>
  <si>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</si>
  <si>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</si>
  <si>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</si>
  <si>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</si>
  <si>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</si>
  <si>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</si>
  <si>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</si>
  <si>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</si>
  <si>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</si>
  <si>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</si>
  <si>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</si>
  <si>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</si>
  <si>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</si>
  <si>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</si>
  <si>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</si>
  <si>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</si>
  <si>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</si>
  <si>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</si>
  <si>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</si>
  <si>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</si>
  <si>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</si>
  <si>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</si>
  <si>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</si>
  <si>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</si>
  <si>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</si>
  <si>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</si>
  <si>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</si>
  <si>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</si>
  <si>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</si>
  <si>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</si>
  <si>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</si>
  <si>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</si>
  <si>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</si>
  <si>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</si>
  <si>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</si>
  <si>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</si>
  <si>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</si>
  <si>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</si>
  <si>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</si>
  <si>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</si>
  <si>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</si>
  <si>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</si>
  <si>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</si>
  <si>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</si>
  <si>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</si>
  <si>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</si>
  <si>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</si>
  <si>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</si>
  <si>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</si>
  <si>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</si>
  <si>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</si>
  <si>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</si>
  <si>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</si>
  <si>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</si>
  <si>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</si>
  <si>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</si>
  <si>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</si>
  <si>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</si>
  <si>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</si>
  <si>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</si>
  <si>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</si>
  <si>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</si>
  <si>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</si>
  <si>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</si>
  <si>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</si>
  <si>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</si>
  <si>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</si>
  <si>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</si>
  <si>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</si>
  <si>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</si>
  <si>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</si>
  <si>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</si>
  <si>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</si>
  <si>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</si>
  <si>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</si>
  <si>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</si>
  <si>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</si>
  <si>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</si>
  <si>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</si>
  <si>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</si>
  <si>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</si>
  <si>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</si>
  <si>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</si>
  <si>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</si>
  <si>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</si>
  <si>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</si>
  <si>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</si>
  <si>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</si>
  <si>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</si>
  <si>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</si>
  <si>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</si>
  <si>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</si>
  <si>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</si>
  <si>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</si>
  <si>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</si>
  <si>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</si>
  <si>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</si>
  <si>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</si>
  <si>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</si>
  <si>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</si>
  <si>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</si>
  <si>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</si>
  <si>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</si>
  <si>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</si>
  <si>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</si>
  <si>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</si>
  <si>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</si>
  <si>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</si>
  <si>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</si>
  <si>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</si>
  <si>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</si>
  <si>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</si>
  <si>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</si>
  <si>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</si>
  <si>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</si>
  <si>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</si>
  <si>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</si>
  <si>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</si>
  <si>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</si>
  <si>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</si>
  <si>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</si>
  <si>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</si>
  <si>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</si>
  <si>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</si>
  <si>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</si>
  <si>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</si>
  <si>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</si>
  <si>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</si>
  <si>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</si>
  <si>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</si>
  <si>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</si>
  <si>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</si>
  <si>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</si>
  <si>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</si>
  <si>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</si>
  <si>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</si>
  <si>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</si>
  <si>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</si>
  <si>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</si>
  <si>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</si>
  <si>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</si>
  <si>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</si>
  <si>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</si>
  <si>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</si>
  <si>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</si>
  <si>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</si>
  <si>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</si>
  <si>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</si>
  <si>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</si>
  <si>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</si>
  <si>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</si>
  <si>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</si>
  <si>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</si>
  <si>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</si>
  <si>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</si>
  <si>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</si>
  <si>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</si>
  <si>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</si>
  <si>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</si>
  <si>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</si>
  <si>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</si>
  <si>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</si>
  <si>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</si>
  <si>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</si>
  <si>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</si>
  <si>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</si>
  <si>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</si>
  <si>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</si>
  <si>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</si>
  <si>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</si>
  <si>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</si>
  <si>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</si>
  <si>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</si>
  <si>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</si>
  <si>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</si>
  <si>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</si>
  <si>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</si>
  <si>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</si>
  <si>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</si>
  <si>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</si>
  <si>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</si>
  <si>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</si>
  <si>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</si>
  <si>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</si>
  <si>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</si>
  <si>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</si>
  <si>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</si>
  <si>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</si>
  <si>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</si>
  <si>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</si>
  <si>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</si>
  <si>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</si>
  <si>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</si>
  <si>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</si>
  <si>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</si>
  <si>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</si>
  <si>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</si>
  <si>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</si>
  <si>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</si>
  <si>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</si>
  <si>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</si>
  <si>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</si>
  <si>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</si>
  <si>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</si>
  <si>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</si>
  <si>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</si>
  <si>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</si>
  <si>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</si>
  <si>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</si>
  <si>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</si>
  <si>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</si>
  <si>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</si>
  <si>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</si>
  <si>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</si>
  <si>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</si>
  <si>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</si>
  <si>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</si>
  <si>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</si>
  <si>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</si>
  <si>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</si>
  <si>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</si>
  <si>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</si>
  <si>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</si>
  <si>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</si>
  <si>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</si>
  <si>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</si>
  <si>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</si>
  <si>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</si>
  <si>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</si>
  <si>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</si>
  <si>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</si>
  <si>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</si>
  <si>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</si>
  <si>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</si>
  <si>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</si>
  <si>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</si>
  <si>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</si>
  <si>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</si>
  <si>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</si>
  <si>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</si>
  <si>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</si>
  <si>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</si>
  <si>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</si>
  <si>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</si>
  <si>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</si>
  <si>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</si>
  <si>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</si>
  <si>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</si>
  <si>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</si>
  <si>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</si>
  <si>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</si>
  <si>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</si>
  <si>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</si>
  <si>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</si>
  <si>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</si>
  <si>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</si>
  <si>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</si>
  <si>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</si>
  <si>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</si>
  <si>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</si>
  <si>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</si>
  <si>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</si>
  <si>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</si>
  <si>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</si>
  <si>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</si>
  <si>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</si>
  <si>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</si>
  <si>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</si>
  <si>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</si>
  <si>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</si>
  <si>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</si>
  <si>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</si>
  <si>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</si>
  <si>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</si>
  <si>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</si>
  <si>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</si>
  <si>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</si>
  <si>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</si>
  <si>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</si>
  <si>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</si>
  <si>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</si>
  <si>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</si>
  <si>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</si>
  <si>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</si>
  <si>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</si>
  <si>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</si>
  <si>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</si>
  <si>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</si>
  <si>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</si>
  <si>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</si>
  <si>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</si>
  <si>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</si>
  <si>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</si>
  <si>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</si>
  <si>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</si>
  <si>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</si>
  <si>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</si>
  <si>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</si>
  <si>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</si>
  <si>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</si>
  <si>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</si>
  <si>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</si>
  <si>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</si>
  <si>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</si>
  <si>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</si>
  <si>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</si>
  <si>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</si>
  <si>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</si>
  <si>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</si>
  <si>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</si>
  <si>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</si>
  <si>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</si>
  <si>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</si>
  <si>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</si>
  <si>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</si>
  <si>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</si>
  <si>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</si>
  <si>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</si>
  <si>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</si>
  <si>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</si>
  <si>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</si>
  <si>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</si>
  <si>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</si>
  <si>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</si>
  <si>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</si>
  <si>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</si>
  <si>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</si>
  <si>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</si>
  <si>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</si>
  <si>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</si>
  <si>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</si>
  <si>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</si>
  <si>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</si>
  <si>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</si>
  <si>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</si>
  <si>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</si>
  <si>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</si>
  <si>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</si>
  <si>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</si>
  <si>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</si>
  <si>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</si>
  <si>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</si>
  <si>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</si>
  <si>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</si>
  <si>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</si>
  <si>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</si>
  <si>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</si>
  <si>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</si>
  <si>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</si>
  <si>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</si>
  <si>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</si>
  <si>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</si>
  <si>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</si>
  <si>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</si>
  <si>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</si>
  <si>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</si>
  <si>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</si>
  <si>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</si>
  <si>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</si>
  <si>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</si>
  <si>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</si>
  <si>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</si>
  <si>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</si>
  <si>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</si>
  <si>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</si>
  <si>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</si>
  <si>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</si>
  <si>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</si>
  <si>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</si>
  <si>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</si>
  <si>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</si>
  <si>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</si>
  <si>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</si>
  <si>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</si>
  <si>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</si>
  <si>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</si>
  <si>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</si>
  <si>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</si>
  <si>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</si>
  <si>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</si>
  <si>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</si>
  <si>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</si>
  <si>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</si>
  <si>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</si>
  <si>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</si>
  <si>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</si>
  <si>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</si>
  <si>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</si>
  <si>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</si>
  <si>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</si>
  <si>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</si>
  <si>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</si>
  <si>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</si>
  <si>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</si>
  <si>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</si>
  <si>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</si>
  <si>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</si>
  <si>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</si>
  <si>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</si>
  <si>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</si>
  <si>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</si>
  <si>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</si>
  <si>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</si>
  <si>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</si>
  <si>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</si>
  <si>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</si>
  <si>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</si>
  <si>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</si>
  <si>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</si>
  <si>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</si>
  <si>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</si>
  <si>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</si>
  <si>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</si>
  <si>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</si>
  <si>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</si>
  <si>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</si>
  <si>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</si>
  <si>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</si>
  <si>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</si>
  <si>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</si>
  <si>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</si>
  <si>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</si>
  <si>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</si>
  <si>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</si>
  <si>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</si>
  <si>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</si>
  <si>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</si>
  <si>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</si>
  <si>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</si>
  <si>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</si>
  <si>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</si>
  <si>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</si>
  <si>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</si>
  <si>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</si>
  <si>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</si>
  <si>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</si>
  <si>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</si>
  <si>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</si>
  <si>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</si>
  <si>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</si>
  <si>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</si>
  <si>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</si>
  <si>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</si>
  <si>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</si>
  <si>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</si>
  <si>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</si>
  <si>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</si>
  <si>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</si>
  <si>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</si>
  <si>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</si>
  <si>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</si>
  <si>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</si>
  <si>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</si>
  <si>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</si>
  <si>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</si>
  <si>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</si>
  <si>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</si>
  <si>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</si>
  <si>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</si>
  <si>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</si>
  <si>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</si>
  <si>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</si>
  <si>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</si>
  <si>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</si>
  <si>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</si>
  <si>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</si>
  <si>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</si>
  <si>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</si>
  <si>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</si>
  <si>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</si>
  <si>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</si>
  <si>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</si>
  <si>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</si>
  <si>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</si>
  <si>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</si>
  <si>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</si>
  <si>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</si>
  <si>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</si>
  <si>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</si>
  <si>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</si>
  <si>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</si>
  <si>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</si>
  <si>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</si>
  <si>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</si>
  <si>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</si>
  <si>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</si>
  <si>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</si>
  <si>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</si>
  <si>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</si>
  <si>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</si>
  <si>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</si>
  <si>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</si>
  <si>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</si>
  <si>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</si>
  <si>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</si>
  <si>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</si>
  <si>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</si>
  <si>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</si>
  <si>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</si>
  <si>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</si>
  <si>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</si>
  <si>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</si>
  <si>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</si>
  <si>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</si>
  <si>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</si>
  <si>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</si>
  <si>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</si>
  <si>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</si>
  <si>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</si>
  <si>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</si>
  <si>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</si>
  <si>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</si>
  <si>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</si>
  <si>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</si>
  <si>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</si>
  <si>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</si>
  <si>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</si>
  <si>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</si>
  <si>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</si>
  <si>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</si>
  <si>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</si>
  <si>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</si>
  <si>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</si>
  <si>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</si>
  <si>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</si>
  <si>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</si>
  <si>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</si>
  <si>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</si>
  <si>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</si>
  <si>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</si>
  <si>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</si>
  <si>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</si>
  <si>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</si>
  <si>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</si>
  <si>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</si>
  <si>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</si>
  <si>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</si>
  <si>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</si>
  <si>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</si>
  <si>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</si>
  <si>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</si>
  <si>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</si>
  <si>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</si>
  <si>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</si>
  <si>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</si>
  <si>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</si>
  <si>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</si>
  <si>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</si>
  <si>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</si>
  <si>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</si>
  <si>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</si>
  <si>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</si>
  <si>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</si>
  <si>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</si>
  <si>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</si>
  <si>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</si>
  <si>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</si>
  <si>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</si>
  <si>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</si>
  <si>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</si>
  <si>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</si>
  <si>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</si>
  <si>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</si>
  <si>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</si>
  <si>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</si>
  <si>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</si>
  <si>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</si>
  <si>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</si>
  <si>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</si>
  <si>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</si>
  <si>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</si>
  <si>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</si>
  <si>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</si>
  <si>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</si>
  <si>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</si>
  <si>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</si>
  <si>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</si>
  <si>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</si>
  <si>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</si>
  <si>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</si>
  <si>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</si>
  <si>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</si>
  <si>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</si>
  <si>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</si>
  <si>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</si>
  <si>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</si>
  <si>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</si>
  <si>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</si>
  <si>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</si>
  <si>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</si>
  <si>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</si>
  <si>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</si>
  <si>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</si>
  <si>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</si>
  <si>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</si>
  <si>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</si>
  <si>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</si>
  <si>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</si>
  <si>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</si>
  <si>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</si>
  <si>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</si>
  <si>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</si>
  <si>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</si>
  <si>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</si>
  <si>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</si>
  <si>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</si>
  <si>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</si>
  <si>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</si>
  <si>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</si>
  <si>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</si>
  <si>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</si>
  <si>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</si>
  <si>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</si>
  <si>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</si>
  <si>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</si>
  <si>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</si>
  <si>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</si>
  <si>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</si>
  <si>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</si>
  <si>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</si>
  <si>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</si>
  <si>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</si>
  <si>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</si>
  <si>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</si>
  <si>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</si>
  <si>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</si>
  <si>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</si>
  <si>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</si>
  <si>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</si>
  <si>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</si>
  <si>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</si>
  <si>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</si>
  <si>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</si>
  <si>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</si>
  <si>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</si>
  <si>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</si>
  <si>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</si>
  <si>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</si>
  <si>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</si>
  <si>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</si>
  <si>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</si>
  <si>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</si>
  <si>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</si>
  <si>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</si>
  <si>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</si>
  <si>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</si>
  <si>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</si>
  <si>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</si>
  <si>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</si>
  <si>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</si>
  <si>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</si>
  <si>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</si>
  <si>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</si>
  <si>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</si>
  <si>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</si>
  <si>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</si>
  <si>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</si>
  <si>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</si>
  <si>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</si>
  <si>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</si>
  <si>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</si>
  <si>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</si>
  <si>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</si>
  <si>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</si>
  <si>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</si>
  <si>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</si>
  <si>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</si>
  <si>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</si>
  <si>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</si>
  <si>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</si>
  <si>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</si>
  <si>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</si>
  <si>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</si>
  <si>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</si>
  <si>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</si>
  <si>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</si>
  <si>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</si>
  <si>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</si>
  <si>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</si>
  <si>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</si>
  <si>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</si>
  <si>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</si>
  <si>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</si>
  <si>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</si>
  <si>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</si>
  <si>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</si>
  <si>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</si>
  <si>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</si>
  <si>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</si>
  <si>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</si>
  <si>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</si>
  <si>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</si>
  <si>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</si>
  <si>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</si>
  <si>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</si>
  <si>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</si>
  <si>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</si>
  <si>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</si>
  <si>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</si>
  <si>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</si>
  <si>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</si>
  <si>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</si>
  <si>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</si>
  <si>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</si>
  <si>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</si>
  <si>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</si>
  <si>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</si>
  <si>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</si>
  <si>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</si>
  <si>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</si>
  <si>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</si>
  <si>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</si>
  <si>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</si>
  <si>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</si>
  <si>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</si>
  <si>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</si>
  <si>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</si>
  <si>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</si>
  <si>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</si>
  <si>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</si>
  <si>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</si>
  <si>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</si>
  <si>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</si>
  <si>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</si>
  <si>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</si>
  <si>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</si>
  <si>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</si>
  <si>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</si>
  <si>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</si>
  <si>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</si>
  <si>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</si>
  <si>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</si>
  <si>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</si>
  <si>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</si>
  <si>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</si>
  <si>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</si>
  <si>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</si>
  <si>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</si>
  <si>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</si>
  <si>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</si>
  <si>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</si>
  <si>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</si>
  <si>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</si>
  <si>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</si>
  <si>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</si>
  <si>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</si>
  <si>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</si>
  <si>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</si>
  <si>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</si>
  <si>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</si>
  <si>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</si>
  <si>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</si>
  <si>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</si>
  <si>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</si>
  <si>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</si>
  <si>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</si>
  <si>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</si>
  <si>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</si>
  <si>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</si>
  <si>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</si>
  <si>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</si>
  <si>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</si>
  <si>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</si>
  <si>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</si>
  <si>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</si>
  <si>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</si>
  <si>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</si>
  <si>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</si>
  <si>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</si>
  <si>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</si>
  <si>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</si>
  <si>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</si>
  <si>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</si>
  <si>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</si>
  <si>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</si>
  <si>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</si>
  <si>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</si>
  <si>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</si>
  <si>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</si>
  <si>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</si>
  <si>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</si>
  <si>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</si>
  <si>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</si>
  <si>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</si>
  <si>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</si>
  <si>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</si>
  <si>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</si>
  <si>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</si>
  <si>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</si>
  <si>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</si>
  <si>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</si>
  <si>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</si>
  <si>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</si>
  <si>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</si>
  <si>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</si>
  <si>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</si>
  <si>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</si>
  <si>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</si>
  <si>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</si>
  <si>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</si>
  <si>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</si>
  <si>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</si>
  <si>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</si>
  <si>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</si>
  <si>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</si>
  <si>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</si>
  <si>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</si>
  <si>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</si>
  <si>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</si>
  <si>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</si>
  <si>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</si>
  <si>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</si>
  <si>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</si>
  <si>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</si>
  <si>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</si>
  <si>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</si>
  <si>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</si>
  <si>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</si>
  <si>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</si>
  <si>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</si>
  <si>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</si>
  <si>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</si>
  <si>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</si>
  <si>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</si>
  <si>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</si>
  <si>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</si>
  <si>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</si>
  <si>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</si>
  <si>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</si>
  <si>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</si>
  <si>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</si>
  <si>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</si>
  <si>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</si>
  <si>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</si>
  <si>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</si>
  <si>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</si>
  <si>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</si>
  <si>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</si>
  <si>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</si>
  <si>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</si>
  <si>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</si>
  <si>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</si>
  <si>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</si>
  <si>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</si>
  <si>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</si>
  <si>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</si>
  <si>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</si>
  <si>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</si>
  <si>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</si>
  <si>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</si>
  <si>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</si>
  <si>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</si>
  <si>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</si>
  <si>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</si>
  <si>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</si>
  <si>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</si>
  <si>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</si>
  <si>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</si>
  <si>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</si>
  <si>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</si>
  <si>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</si>
  <si>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</si>
  <si>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</si>
  <si>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</si>
  <si>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</si>
  <si>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</si>
  <si>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</si>
  <si>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</si>
  <si>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</si>
  <si>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</si>
  <si>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</si>
  <si>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</si>
  <si>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</si>
  <si>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</si>
  <si>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</si>
  <si>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</si>
  <si>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</si>
  <si>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</si>
  <si>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</si>
  <si>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</si>
  <si>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</si>
  <si>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</si>
  <si>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</si>
  <si>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</si>
  <si>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</si>
  <si>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</si>
  <si>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</si>
  <si>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</si>
  <si>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</si>
  <si>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</si>
  <si>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</si>
  <si>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</si>
  <si>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</si>
  <si>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</si>
  <si>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</si>
  <si>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</si>
  <si>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</si>
  <si>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</si>
  <si>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</si>
  <si>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</si>
  <si>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</si>
  <si>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</si>
  <si>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</si>
  <si>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</si>
  <si>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</si>
  <si>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</si>
  <si>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</si>
  <si>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</si>
  <si>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</si>
  <si>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</si>
  <si>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</si>
  <si>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</si>
  <si>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</si>
  <si>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</si>
  <si>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</si>
  <si>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</si>
  <si>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</si>
  <si>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</si>
  <si>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</si>
  <si>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</si>
  <si>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</si>
  <si>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</si>
  <si>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</si>
  <si>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</si>
  <si>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</si>
  <si>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</si>
  <si>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</si>
  <si>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</si>
  <si>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</si>
  <si>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</si>
  <si>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</si>
  <si>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</si>
  <si>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</si>
  <si>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</si>
  <si>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</si>
  <si>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</si>
  <si>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</si>
  <si>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</si>
  <si>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</si>
  <si>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</si>
  <si>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</si>
  <si>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</si>
  <si>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</si>
  <si>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</si>
  <si>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</si>
  <si>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</si>
  <si>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</si>
  <si>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</si>
  <si>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</si>
  <si>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</si>
  <si>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</si>
  <si>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</si>
  <si>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</si>
  <si>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</si>
  <si>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</si>
  <si>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</si>
  <si>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</si>
  <si>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</si>
  <si>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</si>
  <si>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</si>
  <si>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</si>
  <si>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</si>
  <si>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</si>
  <si>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</si>
  <si>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</si>
  <si>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</si>
  <si>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</si>
  <si>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</si>
  <si>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</si>
  <si>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</si>
  <si>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</si>
  <si>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</si>
  <si>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</si>
  <si>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</si>
  <si>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</si>
  <si>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</si>
  <si>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</si>
  <si>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</si>
  <si>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</si>
  <si>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</si>
  <si>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</si>
  <si>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</si>
  <si>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</si>
  <si>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</si>
  <si>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</si>
  <si>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</si>
  <si>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</si>
  <si>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</si>
  <si>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</si>
  <si>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</si>
  <si>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</si>
  <si>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</si>
  <si>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</si>
  <si>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</si>
  <si>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</si>
  <si>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</si>
  <si>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</si>
  <si>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</si>
  <si>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</si>
  <si>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</si>
  <si>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</si>
  <si>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</si>
  <si>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</si>
  <si>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</si>
  <si>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</si>
  <si>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</si>
  <si>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</si>
  <si>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</si>
  <si>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</si>
  <si>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</si>
  <si>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</si>
  <si>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</si>
  <si>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</si>
  <si>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</si>
  <si>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</si>
  <si>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</si>
  <si>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</si>
  <si>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</si>
  <si>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</si>
  <si>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</si>
  <si>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</si>
  <si>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</si>
  <si>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</si>
  <si>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</si>
  <si>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</si>
  <si>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</si>
  <si>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</si>
  <si>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</si>
  <si>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</si>
  <si>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</si>
  <si>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</si>
  <si>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</si>
  <si>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</si>
  <si>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</si>
  <si>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</si>
  <si>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</si>
  <si>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</si>
  <si>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</si>
  <si>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</si>
  <si>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</si>
  <si>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</si>
  <si>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</si>
  <si>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</si>
  <si>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</si>
  <si>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</si>
  <si>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</si>
  <si>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</si>
  <si>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</si>
  <si>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</si>
  <si>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</si>
  <si>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</si>
  <si>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</si>
  <si>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</si>
  <si>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</si>
  <si>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</si>
  <si>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</si>
  <si>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</si>
  <si>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</si>
  <si>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</si>
  <si>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</si>
  <si>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</si>
  <si>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</si>
  <si>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</si>
  <si>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</si>
  <si>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</si>
  <si>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</si>
  <si>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</si>
  <si>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</si>
  <si>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</si>
  <si>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</si>
  <si>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</si>
  <si>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</si>
  <si>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</si>
  <si>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</si>
  <si>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</si>
  <si>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</si>
  <si>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</si>
  <si>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</si>
  <si>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</si>
  <si>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</si>
  <si>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</si>
  <si>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</si>
  <si>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</si>
  <si>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</si>
  <si>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</si>
  <si>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</si>
  <si>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</si>
  <si>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</si>
  <si>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</si>
  <si>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</si>
  <si>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</si>
  <si>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</si>
  <si>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</si>
  <si>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</si>
  <si>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</si>
  <si>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</si>
  <si>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</si>
  <si>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</si>
  <si>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</si>
  <si>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</si>
  <si>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</si>
  <si>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</si>
  <si>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</si>
  <si>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</si>
  <si>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</si>
  <si>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</si>
  <si>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</si>
  <si>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</si>
  <si>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</si>
  <si>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</si>
  <si>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</si>
  <si>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</si>
  <si>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</si>
  <si>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</si>
  <si>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</si>
  <si>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</si>
  <si>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</si>
  <si>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</si>
  <si>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</si>
  <si>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</si>
  <si>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</si>
  <si>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</si>
  <si>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</si>
  <si>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</si>
  <si>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</si>
  <si>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</si>
  <si>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</si>
  <si>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</si>
  <si>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</si>
  <si>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</si>
  <si>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</si>
  <si>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</si>
  <si>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</si>
  <si>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</si>
  <si>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</si>
  <si>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</si>
  <si>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</si>
  <si>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</si>
  <si>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</si>
  <si>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</si>
  <si>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</si>
  <si>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</si>
  <si>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</si>
  <si>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</si>
  <si>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</si>
  <si>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</si>
  <si>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</si>
  <si>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</si>
  <si>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</si>
  <si>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</si>
  <si>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</si>
  <si>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</si>
  <si>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</si>
  <si>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</si>
  <si>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</si>
  <si>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</si>
  <si>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</si>
  <si>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</si>
  <si>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</si>
  <si>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</si>
  <si>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</si>
  <si>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</si>
  <si>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</si>
  <si>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</si>
  <si>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</si>
  <si>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</si>
  <si>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</si>
  <si>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</si>
  <si>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</si>
  <si>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</si>
  <si>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</si>
  <si>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</si>
  <si>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</si>
  <si>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</si>
  <si>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</si>
  <si>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</si>
  <si>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</si>
  <si>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</si>
  <si>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</si>
  <si>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</si>
  <si>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</si>
  <si>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</si>
  <si>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</si>
  <si>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</si>
  <si>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</si>
  <si>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</si>
  <si>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</si>
  <si>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</si>
  <si>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</si>
  <si>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</si>
  <si>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</si>
  <si>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</si>
  <si>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</si>
  <si>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</si>
  <si>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</si>
  <si>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</si>
  <si>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</si>
  <si>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</si>
  <si>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</si>
  <si>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</si>
  <si>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</si>
  <si>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</si>
  <si>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</si>
  <si>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</si>
  <si>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</si>
  <si>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</si>
  <si>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</si>
  <si>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</si>
  <si>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</si>
  <si>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</si>
  <si>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</si>
  <si>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</si>
  <si>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</si>
  <si>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</si>
  <si>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</si>
  <si>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</si>
  <si>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</si>
  <si>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</si>
  <si>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</si>
  <si>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</si>
  <si>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</si>
  <si>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</si>
  <si>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</si>
  <si>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</si>
  <si>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</si>
  <si>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</si>
  <si>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</si>
  <si>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</si>
  <si>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</si>
  <si>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</si>
  <si>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</si>
  <si>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</si>
  <si>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</si>
  <si>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</si>
  <si>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</si>
  <si>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</si>
  <si>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</si>
  <si>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</si>
  <si>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</si>
  <si>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</si>
  <si>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</si>
  <si>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</si>
  <si>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</si>
  <si>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</si>
  <si>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</si>
  <si>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</si>
  <si>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</si>
  <si>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</si>
  <si>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</si>
  <si>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</si>
  <si>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</si>
  <si>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</si>
  <si>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</si>
  <si>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</si>
  <si>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</si>
  <si>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</si>
  <si>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</si>
  <si>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</si>
  <si>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</si>
  <si>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</si>
  <si>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</si>
  <si>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</si>
  <si>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</si>
  <si>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</si>
  <si>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</si>
  <si>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</si>
  <si>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</si>
  <si>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</si>
  <si>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</si>
  <si>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</si>
  <si>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</si>
  <si>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</si>
  <si>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</si>
  <si>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</si>
  <si>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</si>
  <si>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</si>
  <si>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</si>
  <si>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</si>
  <si>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</si>
  <si>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</si>
  <si>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</si>
  <si>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</si>
  <si>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</si>
  <si>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</si>
  <si>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</si>
  <si>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</si>
  <si>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</si>
  <si>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</si>
  <si>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</si>
  <si>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</si>
  <si>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</si>
  <si>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</si>
  <si>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</si>
  <si>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</si>
  <si>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</si>
  <si>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</si>
  <si>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</si>
  <si>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</si>
  <si>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</si>
  <si>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</si>
  <si>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</si>
  <si>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</si>
  <si>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</si>
  <si>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</si>
  <si>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</si>
  <si>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</si>
  <si>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</si>
  <si>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</si>
  <si>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</si>
  <si>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</si>
  <si>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</si>
  <si>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</si>
  <si>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</si>
  <si>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</si>
  <si>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</si>
  <si>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</si>
  <si>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</si>
  <si>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</si>
  <si>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</si>
  <si>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</si>
  <si>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</si>
  <si>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</si>
  <si>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</si>
  <si>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</si>
  <si>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</si>
  <si>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</si>
  <si>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</si>
  <si>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</si>
  <si>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</si>
  <si>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</si>
  <si>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</si>
  <si>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</si>
  <si>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</si>
  <si>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</si>
  <si>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</si>
  <si>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</si>
  <si>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</si>
  <si>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</si>
  <si>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</si>
  <si>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</si>
  <si>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</si>
  <si>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</si>
  <si>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</si>
  <si>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</si>
  <si>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</si>
  <si>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</si>
  <si>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</si>
  <si>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</si>
  <si>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</si>
  <si>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</si>
  <si>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</si>
  <si>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</si>
  <si>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</si>
  <si>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</si>
  <si>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</si>
  <si>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</si>
  <si>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</si>
  <si>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</si>
  <si>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</si>
  <si>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</si>
  <si>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</si>
  <si>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</si>
  <si>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</si>
  <si>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</si>
  <si>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</si>
  <si>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</si>
  <si>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</si>
  <si>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</si>
  <si>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</si>
  <si>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</si>
  <si>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</si>
  <si>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</si>
  <si>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</si>
  <si>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</si>
  <si>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</si>
  <si>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</si>
  <si>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</si>
  <si>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</si>
  <si>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</si>
  <si>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</si>
  <si>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</si>
  <si>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</si>
  <si>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</si>
  <si>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</si>
  <si>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</si>
  <si>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</si>
  <si>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</si>
  <si>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</si>
  <si>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</si>
  <si>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</si>
  <si>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</si>
  <si>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</si>
  <si>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</si>
  <si>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</si>
  <si>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</si>
  <si>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</si>
  <si>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</si>
  <si>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</si>
  <si>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</si>
  <si>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</si>
  <si>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</si>
  <si>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</si>
  <si>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</si>
  <si>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</si>
  <si>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</si>
  <si>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</si>
  <si>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</si>
  <si>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</si>
  <si>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</si>
  <si>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</si>
  <si>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</si>
  <si>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</si>
  <si>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</si>
  <si>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</si>
  <si>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</si>
  <si>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</si>
  <si>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</si>
  <si>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</si>
  <si>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</si>
  <si>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</si>
  <si>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</si>
  <si>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</si>
  <si>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</si>
  <si>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</si>
  <si>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</si>
  <si>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</si>
  <si>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</si>
  <si>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</si>
  <si>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</si>
  <si>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</si>
  <si>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</si>
  <si>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</si>
  <si>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</si>
  <si>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</si>
  <si>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</si>
  <si>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</si>
  <si>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</si>
  <si>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</si>
  <si>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</si>
  <si>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</si>
  <si>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</si>
  <si>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</si>
  <si>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</si>
  <si>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</si>
  <si>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</si>
  <si>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</si>
  <si>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</si>
  <si>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</si>
  <si>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</si>
  <si>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</si>
  <si>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</si>
  <si>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</si>
  <si>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</si>
  <si>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</si>
  <si>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</si>
  <si>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</si>
  <si>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</si>
  <si>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</si>
  <si>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</si>
  <si>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</si>
  <si>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</si>
  <si>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</si>
  <si>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</si>
  <si>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</si>
  <si>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</si>
  <si>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</si>
  <si>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</si>
  <si>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</si>
  <si>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</si>
  <si>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</si>
  <si>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</si>
  <si>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</si>
  <si>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</si>
  <si>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</si>
  <si>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</si>
  <si>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</si>
  <si>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</si>
  <si>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</si>
  <si>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</si>
  <si>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</si>
  <si>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</si>
  <si>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</si>
  <si>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</si>
  <si>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</si>
  <si>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</si>
  <si>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</si>
  <si>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</si>
  <si>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</si>
  <si>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</si>
  <si>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</si>
  <si>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</si>
  <si>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</si>
  <si>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</si>
  <si>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</si>
  <si>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</si>
  <si>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</si>
  <si>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</si>
  <si>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</si>
  <si>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</si>
  <si>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</si>
  <si>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</si>
  <si>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</si>
  <si>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</si>
  <si>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</si>
  <si>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</si>
  <si>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</si>
  <si>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</si>
  <si>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</si>
  <si>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</si>
  <si>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</si>
  <si>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</si>
  <si>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</si>
  <si>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</si>
  <si>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</si>
  <si>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</si>
  <si>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</si>
  <si>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</si>
  <si>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</si>
  <si>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</si>
  <si>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</si>
  <si>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</si>
  <si>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</si>
  <si>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</si>
  <si>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</si>
  <si>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</si>
  <si>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</si>
  <si>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</si>
  <si>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</si>
  <si>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</si>
  <si>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</si>
  <si>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</si>
  <si>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</si>
  <si>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</si>
  <si>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</si>
  <si>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</si>
  <si>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</si>
  <si>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</si>
  <si>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</si>
  <si>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</si>
  <si>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</si>
  <si>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</si>
  <si>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</si>
  <si>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</si>
  <si>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</si>
  <si>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</si>
  <si>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</si>
  <si>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</si>
  <si>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</si>
  <si>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</si>
  <si>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</si>
  <si>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</si>
  <si>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</si>
  <si>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</si>
  <si>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</si>
  <si>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</si>
  <si>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</si>
  <si>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</si>
  <si>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</si>
  <si>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</si>
  <si>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</si>
  <si>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</si>
  <si>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</si>
  <si>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</si>
  <si>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</si>
  <si>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</si>
  <si>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</si>
  <si>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</si>
  <si>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</si>
  <si>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</si>
  <si>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</si>
  <si>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</si>
  <si>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</si>
  <si>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</si>
  <si>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</si>
  <si>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</si>
  <si>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</si>
  <si>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</si>
  <si>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</si>
  <si>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</si>
  <si>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</si>
  <si>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</si>
  <si>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</si>
  <si>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</si>
  <si>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</si>
  <si>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</si>
  <si>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</si>
  <si>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</si>
  <si>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</si>
  <si>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</si>
  <si>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</si>
  <si>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</si>
  <si>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</si>
  <si>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</si>
  <si>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</si>
  <si>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</si>
  <si>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</si>
  <si>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</si>
  <si>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</si>
  <si>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</si>
  <si>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</si>
  <si>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</si>
  <si>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</si>
  <si>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</si>
  <si>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</si>
  <si>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</si>
  <si>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</si>
  <si>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</si>
  <si>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</si>
  <si>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</si>
  <si>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</si>
  <si>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</si>
  <si>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</si>
  <si>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</si>
  <si>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</si>
  <si>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</si>
  <si>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</si>
  <si>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</si>
  <si>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</si>
  <si>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</si>
  <si>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</si>
  <si>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</si>
  <si>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</si>
  <si>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</si>
  <si>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</si>
  <si>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</si>
  <si>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</si>
  <si>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</si>
  <si>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</si>
  <si>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</si>
  <si>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</si>
  <si>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</si>
  <si>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</si>
  <si>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</si>
  <si>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</si>
  <si>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</si>
  <si>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</si>
  <si>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</si>
  <si>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</si>
  <si>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</si>
  <si>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</si>
  <si>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</si>
  <si>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</si>
  <si>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</si>
  <si>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</si>
  <si>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</si>
  <si>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</si>
  <si>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</si>
  <si>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</si>
  <si>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</si>
  <si>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</si>
  <si>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</si>
  <si>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</si>
  <si>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</si>
  <si>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</si>
  <si>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</si>
  <si>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</si>
  <si>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</si>
  <si>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</si>
  <si>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</si>
  <si>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</si>
  <si>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</si>
  <si>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</si>
  <si>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</si>
  <si>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</si>
  <si>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</si>
  <si>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</si>
  <si>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</si>
  <si>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</si>
  <si>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</si>
  <si>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</si>
  <si>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</si>
  <si>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</si>
  <si>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</si>
  <si>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</si>
  <si>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</si>
  <si>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</si>
  <si>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</si>
  <si>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</si>
  <si>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</si>
  <si>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</si>
  <si>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</si>
  <si>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</si>
  <si>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</si>
  <si>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</si>
  <si>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</si>
  <si>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</si>
  <si>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</si>
  <si>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</si>
  <si>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</si>
  <si>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</si>
  <si>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</si>
  <si>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</si>
  <si>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</si>
  <si>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</si>
  <si>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</si>
  <si>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</si>
  <si>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</si>
  <si>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</si>
  <si>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</si>
  <si>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</si>
  <si>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</si>
  <si>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</si>
  <si>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</si>
  <si>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</si>
  <si>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</si>
  <si>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</si>
  <si>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</si>
  <si>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</si>
  <si>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</si>
  <si>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</si>
  <si>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</si>
  <si>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</si>
  <si>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</si>
  <si>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</si>
  <si>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</si>
  <si>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</si>
  <si>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</si>
  <si>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</si>
  <si>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</si>
  <si>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</si>
  <si>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</si>
  <si>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</si>
  <si>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</si>
  <si>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</si>
  <si>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</si>
  <si>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</si>
  <si>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</si>
  <si>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</si>
  <si>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</si>
  <si>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</si>
  <si>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</si>
  <si>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</si>
  <si>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</si>
  <si>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</si>
  <si>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</si>
  <si>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</si>
  <si>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</si>
  <si>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</si>
  <si>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</si>
  <si>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</si>
  <si>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</si>
  <si>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</si>
  <si>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</si>
  <si>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</si>
  <si>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</si>
  <si>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</si>
  <si>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</si>
  <si>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</si>
  <si>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</si>
  <si>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</si>
  <si>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</si>
  <si>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</si>
  <si>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</si>
  <si>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</si>
  <si>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</si>
  <si>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</si>
  <si>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</si>
  <si>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</si>
  <si>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</si>
  <si>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</si>
  <si>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</si>
  <si>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</si>
  <si>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</si>
  <si>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</si>
  <si>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</si>
  <si>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</si>
  <si>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</si>
  <si>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</si>
  <si>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</si>
  <si>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</si>
  <si>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</si>
  <si>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</si>
  <si>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</si>
  <si>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</si>
  <si>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</si>
  <si>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</si>
  <si>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</si>
  <si>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</si>
  <si>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</si>
  <si>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</si>
  <si>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</si>
  <si>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</si>
  <si>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</si>
  <si>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</si>
  <si>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</si>
  <si>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</si>
  <si>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</si>
  <si>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</si>
  <si>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</si>
  <si>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</si>
  <si>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</si>
  <si>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</si>
  <si>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</si>
  <si>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</si>
  <si>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</si>
  <si>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</si>
  <si>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</si>
  <si>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</si>
  <si>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</si>
  <si>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</si>
  <si>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</si>
  <si>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</si>
  <si>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</si>
  <si>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</si>
  <si>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</si>
  <si>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</si>
  <si>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</si>
  <si>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</si>
  <si>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</si>
  <si>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</si>
  <si>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</si>
  <si>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</si>
  <si>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</si>
  <si>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</si>
  <si>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</si>
  <si>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</si>
  <si>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</si>
  <si>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</si>
  <si>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</si>
  <si>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</si>
  <si>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</si>
  <si>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</si>
  <si>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</si>
  <si>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</si>
  <si>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</si>
  <si>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</si>
  <si>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</si>
  <si>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</si>
  <si>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</si>
  <si>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</si>
  <si>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</si>
  <si>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</si>
  <si>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</si>
  <si>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</si>
  <si>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</si>
  <si>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</si>
  <si>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</si>
  <si>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</si>
  <si>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</si>
  <si>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</si>
  <si>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</si>
  <si>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</si>
  <si>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</si>
  <si>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</si>
  <si>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</si>
  <si>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</si>
  <si>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</si>
  <si>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</si>
  <si>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</si>
  <si>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</si>
  <si>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</si>
  <si>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</si>
  <si>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</si>
  <si>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</si>
  <si>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</si>
  <si>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</si>
  <si>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</si>
  <si>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</si>
  <si>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</si>
  <si>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</si>
  <si>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</si>
  <si>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</si>
  <si>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</si>
  <si>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</si>
  <si>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</si>
  <si>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</si>
  <si>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</si>
  <si>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</si>
  <si>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</si>
  <si>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</si>
  <si>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</si>
  <si>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</si>
  <si>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</si>
  <si>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</si>
  <si>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</si>
  <si>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</si>
  <si>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</si>
  <si>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</si>
  <si>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</si>
  <si>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</si>
  <si>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</si>
  <si>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</si>
  <si>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</si>
  <si>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</si>
  <si>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</si>
  <si>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</si>
  <si>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</si>
  <si>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</si>
  <si>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</si>
  <si>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</si>
  <si>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</si>
  <si>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</si>
  <si>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</si>
  <si>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</si>
  <si>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</si>
  <si>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</si>
  <si>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</si>
  <si>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</si>
  <si>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</si>
  <si>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</si>
  <si>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</si>
  <si>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</si>
  <si>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</si>
  <si>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</si>
  <si>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</si>
  <si>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</si>
  <si>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</si>
  <si>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</si>
  <si>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</si>
  <si>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</si>
  <si>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</si>
  <si>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</si>
  <si>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</si>
  <si>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</si>
  <si>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</si>
  <si>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</si>
  <si>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</si>
  <si>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</si>
  <si>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</si>
  <si>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</si>
  <si>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</si>
  <si>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</si>
  <si>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</si>
  <si>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</si>
  <si>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</si>
  <si>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</si>
  <si>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</si>
  <si>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</si>
  <si>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</si>
  <si>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</si>
  <si>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</si>
  <si>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</si>
  <si>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</si>
  <si>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</si>
  <si>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</si>
  <si>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</si>
  <si>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</si>
  <si>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</si>
  <si>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</si>
  <si>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</si>
  <si>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</si>
  <si>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</si>
  <si>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</si>
  <si>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</si>
  <si>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</si>
  <si>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</si>
  <si>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</si>
  <si>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</si>
  <si>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</si>
  <si>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</si>
  <si>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</si>
  <si>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</si>
  <si>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</si>
  <si>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</si>
  <si>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</si>
  <si>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</si>
  <si>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</si>
  <si>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</si>
  <si>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</si>
  <si>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</si>
  <si>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</si>
  <si>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</si>
  <si>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</si>
  <si>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</si>
  <si>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</si>
  <si>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</si>
  <si>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</si>
  <si>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</si>
  <si>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</si>
  <si>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</si>
  <si>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</si>
  <si>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</si>
  <si>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</si>
  <si>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</si>
  <si>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</si>
  <si>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</si>
  <si>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</si>
  <si>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</si>
  <si>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</si>
  <si>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</si>
  <si>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</si>
  <si>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</si>
  <si>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</si>
  <si>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</si>
  <si>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</si>
  <si>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</si>
  <si>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</si>
  <si>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</si>
  <si>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</si>
  <si>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</si>
  <si>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</si>
  <si>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</si>
  <si>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</si>
  <si>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</si>
  <si>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</si>
  <si>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</si>
  <si>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</si>
  <si>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</si>
  <si>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</si>
  <si>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</si>
  <si>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</si>
  <si>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</si>
  <si>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</si>
  <si>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</si>
  <si>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</si>
  <si>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</si>
  <si>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</si>
  <si>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</si>
  <si>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</si>
  <si>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</si>
  <si>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</si>
  <si>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</si>
  <si>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</si>
  <si>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</si>
  <si>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</si>
  <si>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</si>
  <si>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</si>
  <si>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</si>
  <si>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</si>
  <si>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</si>
  <si>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</si>
  <si>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</si>
  <si>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</si>
  <si>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</si>
  <si>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</si>
  <si>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</si>
  <si>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</si>
  <si>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</si>
  <si>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</si>
  <si>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</si>
  <si>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</si>
  <si>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</si>
  <si>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</si>
  <si>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</si>
  <si>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</si>
  <si>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</si>
  <si>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</si>
  <si>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</si>
  <si>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</si>
  <si>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</si>
  <si>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</si>
  <si>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</si>
  <si>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</si>
  <si>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</si>
  <si>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</si>
  <si>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</si>
  <si>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</si>
  <si>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</si>
  <si>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</si>
  <si>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</si>
  <si>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</si>
  <si>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</si>
  <si>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</si>
  <si>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</si>
  <si>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</si>
  <si>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</si>
  <si>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</si>
  <si>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</si>
  <si>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</si>
  <si>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</si>
  <si>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</si>
  <si>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</si>
  <si>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</si>
  <si>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</si>
  <si>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</si>
  <si>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</si>
  <si>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</si>
  <si>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</si>
  <si>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</si>
  <si>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</si>
  <si>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</si>
  <si>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</si>
  <si>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</si>
  <si>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</si>
  <si>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</si>
  <si>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</si>
  <si>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</si>
  <si>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</si>
  <si>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</si>
  <si>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</si>
  <si>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</si>
  <si>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</si>
  <si>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</si>
  <si>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</si>
  <si>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</si>
  <si>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</si>
  <si>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</si>
  <si>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</si>
  <si>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</si>
  <si>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</si>
  <si>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</si>
  <si>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</si>
  <si>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</si>
  <si>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</si>
  <si>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</si>
  <si>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</si>
  <si>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</si>
  <si>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</si>
  <si>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</si>
  <si>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</si>
  <si>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</si>
  <si>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</si>
  <si>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</si>
  <si>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</si>
  <si>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</si>
  <si>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</si>
  <si>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</si>
  <si>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</si>
  <si>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</si>
  <si>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</si>
  <si>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</si>
  <si>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</si>
  <si>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</si>
  <si>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</si>
  <si>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</si>
  <si>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</si>
  <si>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</si>
  <si>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</si>
  <si>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</si>
  <si>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</si>
  <si>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</si>
  <si>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</si>
  <si>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</si>
  <si>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</si>
  <si>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</si>
  <si>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</si>
  <si>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</si>
  <si>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</si>
  <si>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</si>
  <si>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</si>
  <si>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</si>
  <si>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</si>
  <si>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</si>
  <si>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</si>
  <si>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</si>
  <si>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</si>
  <si>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</si>
  <si>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</si>
  <si>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</si>
  <si>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</si>
  <si>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</si>
  <si>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</si>
  <si>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</si>
  <si>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</si>
  <si>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</si>
  <si>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</si>
  <si>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</si>
  <si>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</si>
  <si>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</si>
  <si>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</si>
  <si>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</si>
  <si>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</si>
  <si>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</si>
  <si>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</si>
  <si>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</si>
  <si>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</si>
  <si>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</si>
  <si>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</si>
  <si>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</si>
  <si>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</si>
  <si>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</si>
  <si>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</si>
  <si>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</si>
  <si>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</si>
  <si>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</si>
  <si>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</si>
  <si>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</si>
  <si>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</si>
  <si>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</si>
  <si>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</si>
  <si>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</si>
  <si>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</si>
  <si>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</si>
  <si>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</si>
  <si>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</si>
  <si>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</si>
  <si>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</si>
  <si>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</si>
  <si>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</si>
  <si>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</si>
  <si>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</si>
  <si>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</si>
  <si>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</si>
  <si>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</si>
  <si>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</si>
  <si>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</si>
  <si>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</si>
  <si>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</si>
  <si>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</si>
  <si>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</si>
  <si>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</si>
  <si>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</si>
  <si>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</si>
  <si>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</si>
  <si>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</si>
  <si>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</si>
  <si>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</si>
  <si>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</si>
  <si>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</si>
  <si>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</si>
  <si>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</si>
  <si>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</si>
  <si>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</si>
  <si>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</si>
  <si>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</si>
  <si>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</si>
  <si>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</si>
  <si>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</si>
  <si>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</si>
  <si>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</si>
  <si>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</si>
  <si>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</si>
  <si>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</si>
  <si>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</si>
  <si>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</si>
  <si>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</si>
  <si>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</si>
  <si>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</si>
  <si>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</si>
  <si>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</si>
  <si>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</si>
  <si>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</si>
  <si>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</si>
  <si>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</si>
  <si>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</si>
  <si>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</si>
  <si>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</si>
  <si>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</si>
  <si>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</si>
  <si>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</si>
  <si>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</si>
  <si>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</si>
  <si>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</si>
  <si>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</si>
  <si>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</si>
  <si>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</si>
  <si>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</si>
  <si>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</si>
  <si>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</si>
  <si>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</si>
  <si>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</si>
  <si>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</si>
  <si>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</si>
  <si>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</si>
  <si>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</si>
  <si>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</si>
  <si>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</si>
  <si>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</si>
  <si>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</si>
  <si>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</si>
  <si>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</si>
  <si>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</si>
  <si>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</si>
  <si>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</si>
  <si>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</si>
  <si>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</si>
  <si>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</si>
  <si>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</si>
  <si>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</si>
  <si>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</si>
  <si>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</si>
  <si>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</si>
  <si>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</si>
  <si>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</si>
  <si>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</si>
  <si>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</si>
  <si>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</si>
  <si>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</si>
  <si>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</si>
  <si>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</si>
  <si>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</si>
  <si>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</si>
  <si>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</si>
  <si>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</si>
  <si>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</si>
  <si>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</si>
  <si>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</si>
  <si>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</si>
  <si>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</si>
  <si>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</si>
  <si>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</si>
  <si>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</si>
  <si>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</si>
  <si>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</si>
  <si>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</si>
  <si>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</si>
  <si>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</si>
  <si>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</si>
  <si>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</si>
  <si>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</si>
  <si>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</si>
  <si>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</si>
  <si>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</si>
  <si>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</si>
  <si>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</si>
  <si>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</si>
  <si>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</si>
  <si>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</si>
  <si>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</si>
  <si>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</si>
  <si>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</si>
  <si>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</si>
  <si>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</si>
  <si>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</si>
  <si>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</si>
  <si>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</si>
  <si>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</si>
  <si>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</si>
  <si>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</si>
  <si>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</si>
  <si>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</si>
  <si>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</si>
  <si>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</si>
  <si>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</si>
  <si>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</si>
  <si>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</si>
  <si>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</si>
  <si>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</si>
  <si>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</si>
  <si>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</si>
  <si>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</si>
  <si>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</si>
  <si>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</si>
  <si>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</si>
  <si>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</si>
  <si>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</si>
  <si>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</si>
  <si>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</si>
  <si>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</si>
  <si>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</si>
  <si>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</si>
  <si>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</si>
  <si>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</si>
  <si>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</si>
  <si>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</si>
  <si>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</si>
  <si>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</si>
  <si>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</si>
  <si>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</si>
  <si>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</si>
  <si>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</si>
  <si>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</si>
  <si>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</si>
  <si>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</si>
  <si>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</si>
  <si>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</si>
  <si>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</si>
  <si>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</si>
  <si>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</si>
  <si>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</si>
  <si>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</si>
  <si>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</si>
  <si>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</si>
  <si>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</si>
  <si>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</si>
  <si>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</si>
  <si>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</si>
  <si>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</si>
  <si>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</si>
  <si>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</si>
  <si>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</si>
  <si>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</si>
  <si>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</si>
  <si>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</si>
  <si>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</si>
  <si>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</si>
  <si>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</si>
  <si>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</si>
  <si>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</si>
  <si>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</si>
  <si>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</si>
  <si>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</si>
  <si>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</si>
  <si>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</si>
  <si>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</si>
  <si>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</si>
  <si>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</si>
  <si>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</si>
  <si>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</si>
  <si>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</si>
  <si>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</si>
  <si>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</si>
  <si>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</si>
  <si>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</si>
  <si>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</si>
  <si>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</si>
  <si>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</si>
  <si>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</si>
  <si>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</si>
  <si>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</si>
  <si>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</si>
  <si>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</si>
  <si>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</si>
  <si>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</si>
  <si>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</si>
  <si>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</si>
  <si>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</si>
  <si>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</si>
  <si>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</si>
  <si>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</si>
  <si>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</si>
  <si>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</si>
  <si>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</si>
  <si>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</si>
  <si>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</si>
  <si>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</si>
  <si>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</si>
  <si>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</si>
  <si>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</si>
  <si>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</si>
  <si>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</si>
  <si>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</si>
  <si>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</si>
  <si>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</si>
  <si>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</si>
  <si>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</si>
  <si>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</si>
  <si>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</si>
  <si>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</si>
  <si>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</si>
  <si>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</si>
  <si>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</si>
  <si>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</si>
  <si>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</si>
  <si>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</si>
  <si>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</si>
  <si>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</si>
  <si>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</si>
  <si>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</si>
  <si>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</si>
  <si>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</si>
  <si>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</si>
  <si>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</si>
  <si>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</si>
  <si>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</si>
  <si>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</si>
  <si>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</si>
  <si>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</si>
  <si>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</si>
  <si>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</si>
  <si>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</si>
  <si>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</si>
  <si>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</si>
  <si>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</si>
  <si>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</si>
  <si>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</si>
  <si>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</si>
  <si>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</si>
  <si>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</si>
  <si>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</si>
  <si>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</si>
  <si>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</si>
  <si>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</si>
  <si>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</si>
  <si>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</si>
  <si>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</si>
  <si>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</si>
  <si>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</si>
  <si>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</si>
  <si>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</si>
  <si>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</si>
  <si>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</si>
  <si>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</si>
  <si>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</si>
  <si>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</si>
  <si>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</si>
  <si>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</si>
  <si>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</si>
  <si>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</si>
  <si>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</si>
  <si>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</si>
  <si>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</si>
  <si>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</si>
  <si>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</si>
  <si>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</si>
  <si>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</si>
  <si>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</si>
  <si>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</si>
  <si>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</si>
  <si>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</si>
  <si>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</si>
  <si>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</si>
  <si>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</si>
  <si>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</si>
  <si>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</si>
  <si>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</si>
  <si>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</si>
  <si>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</si>
  <si>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</si>
  <si>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</si>
  <si>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</si>
  <si>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</si>
  <si>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</si>
  <si>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</si>
  <si>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</si>
  <si>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</si>
  <si>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</si>
  <si>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</si>
  <si>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</si>
  <si>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</si>
  <si>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</si>
  <si>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</si>
  <si>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</si>
  <si>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</si>
  <si>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</si>
  <si>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</si>
  <si>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</si>
  <si>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</si>
  <si>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</si>
  <si>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</si>
  <si>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</si>
  <si>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</si>
  <si>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</si>
  <si>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</si>
  <si>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</si>
  <si>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</si>
  <si>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</si>
  <si>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</si>
  <si>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</si>
  <si>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</si>
  <si>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</si>
  <si>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</si>
  <si>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</si>
  <si>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</si>
  <si>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</si>
  <si>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</si>
  <si>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</si>
  <si>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</si>
  <si>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</si>
  <si>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</si>
  <si>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</si>
  <si>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</si>
  <si>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</si>
  <si>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</si>
  <si>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</si>
  <si>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</si>
  <si>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</si>
  <si>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</si>
  <si>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</si>
  <si>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</si>
  <si>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</si>
  <si>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</si>
  <si>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</si>
  <si>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</si>
  <si>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</si>
  <si>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</si>
  <si>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</si>
  <si>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</si>
  <si>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</si>
  <si>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</si>
  <si>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</si>
  <si>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</si>
  <si>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</si>
  <si>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</si>
  <si>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</si>
  <si>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</si>
  <si>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</si>
  <si>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</si>
  <si>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</si>
  <si>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</si>
  <si>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</si>
  <si>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</si>
  <si>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</si>
  <si>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</si>
  <si>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</si>
  <si>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</si>
  <si>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</si>
  <si>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</si>
  <si>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</si>
  <si>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</si>
  <si>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</si>
  <si>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</si>
  <si>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</si>
  <si>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</si>
  <si>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</si>
  <si>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</si>
  <si>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</si>
  <si>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</si>
  <si>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</si>
  <si>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</si>
  <si>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</si>
  <si>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</si>
  <si>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</si>
  <si>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</si>
  <si>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</si>
  <si>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</si>
  <si>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</si>
  <si>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</si>
  <si>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</si>
  <si>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</si>
  <si>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</si>
  <si>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</si>
  <si>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</si>
  <si>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</si>
  <si>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</si>
  <si>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</si>
  <si>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</si>
  <si>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</si>
  <si>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</si>
  <si>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</si>
  <si>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</si>
  <si>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</si>
  <si>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</si>
  <si>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</si>
  <si>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</si>
  <si>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</si>
  <si>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</si>
  <si>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</si>
  <si>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</si>
  <si>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</si>
  <si>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</si>
  <si>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</si>
  <si>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</si>
  <si>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</si>
  <si>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</si>
  <si>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</si>
  <si>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</si>
  <si>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</si>
  <si>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</si>
  <si>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</si>
  <si>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</si>
  <si>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</si>
  <si>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</si>
  <si>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</si>
  <si>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</si>
  <si>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</si>
  <si>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</si>
  <si>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</si>
  <si>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</si>
  <si>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</si>
  <si>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</si>
  <si>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</si>
  <si>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</si>
  <si>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</si>
  <si>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</si>
  <si>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</si>
  <si>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</si>
  <si>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</si>
  <si>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</si>
  <si>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</si>
  <si>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</si>
  <si>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</si>
  <si>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</si>
  <si>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</si>
  <si>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</si>
  <si>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</si>
  <si>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</si>
  <si>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</si>
  <si>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</si>
  <si>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</si>
  <si>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</si>
  <si>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</si>
  <si>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</si>
  <si>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</si>
  <si>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</si>
  <si>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</si>
  <si>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</si>
  <si>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</si>
  <si>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</si>
  <si>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</si>
  <si>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</si>
  <si>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</si>
  <si>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</si>
  <si>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</si>
  <si>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</si>
  <si>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</si>
  <si>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</si>
  <si>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</si>
  <si>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</si>
  <si>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</si>
  <si>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</si>
  <si>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</si>
  <si>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</si>
  <si>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</si>
  <si>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</si>
  <si>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</si>
  <si>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</si>
  <si>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</si>
  <si>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</si>
  <si>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</si>
  <si>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</si>
  <si>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</si>
  <si>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</si>
  <si>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</si>
  <si>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</si>
  <si>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</si>
  <si>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</si>
  <si>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</si>
  <si>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</si>
  <si>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</si>
  <si>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</si>
  <si>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</si>
  <si>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</si>
  <si>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</si>
  <si>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</si>
  <si>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</si>
  <si>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</si>
  <si>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</si>
  <si>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</si>
  <si>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</si>
  <si>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</si>
  <si>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</si>
  <si>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</si>
  <si>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</si>
  <si>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</si>
  <si>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</si>
  <si>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</si>
  <si>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</si>
  <si>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</si>
  <si>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</si>
  <si>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</si>
  <si>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</si>
  <si>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</si>
  <si>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</si>
  <si>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</si>
  <si>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</si>
  <si>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</si>
  <si>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</si>
  <si>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</si>
  <si>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</si>
  <si>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</si>
  <si>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</si>
  <si>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</si>
  <si>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</si>
  <si>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</si>
  <si>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</si>
  <si>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</si>
  <si>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</si>
  <si>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</si>
  <si>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</si>
  <si>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</si>
  <si>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</si>
  <si>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</si>
  <si>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</si>
  <si>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</si>
  <si>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</si>
  <si>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</si>
  <si>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</si>
  <si>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</si>
  <si>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</si>
  <si>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</si>
  <si>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</si>
  <si>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</si>
  <si>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</si>
  <si>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</si>
  <si>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</si>
  <si>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</si>
  <si>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</si>
  <si>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</si>
  <si>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</si>
  <si>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</si>
  <si>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</si>
  <si>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</si>
  <si>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</si>
  <si>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</si>
  <si>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</si>
  <si>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</si>
  <si>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</si>
  <si>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</si>
  <si>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</si>
  <si>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</si>
  <si>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</si>
  <si>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</si>
  <si>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</si>
  <si>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</si>
  <si>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</si>
  <si>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</si>
  <si>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</si>
  <si>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</si>
  <si>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</si>
  <si>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</si>
  <si>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</si>
  <si>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</si>
  <si>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</si>
  <si>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</si>
  <si>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</si>
  <si>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</si>
  <si>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</si>
  <si>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</si>
  <si>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</si>
  <si>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</si>
  <si>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</si>
  <si>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</si>
  <si>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</si>
  <si>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</si>
  <si>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</si>
  <si>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</si>
  <si>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</si>
  <si>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</si>
  <si>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</si>
  <si>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</si>
  <si>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</si>
  <si>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</si>
  <si>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</si>
  <si>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</si>
  <si>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</si>
  <si>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</si>
  <si>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</si>
  <si>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</si>
  <si>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</si>
  <si>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</si>
  <si>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</si>
  <si>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</si>
  <si>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</si>
  <si>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</si>
  <si>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</si>
  <si>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</si>
  <si>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</si>
  <si>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</si>
  <si>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</si>
  <si>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</si>
  <si>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</si>
  <si>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</si>
  <si>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</si>
  <si>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</si>
  <si>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</si>
  <si>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</si>
  <si>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</si>
  <si>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</si>
  <si>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</si>
  <si>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</si>
  <si>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</si>
  <si>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</si>
  <si>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</si>
  <si>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</si>
  <si>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</si>
  <si>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</si>
  <si>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</si>
  <si>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</si>
  <si>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</si>
  <si>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</si>
  <si>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</si>
  <si>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</si>
  <si>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</si>
  <si>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</si>
  <si>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</si>
  <si>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</si>
  <si>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</si>
  <si>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</si>
  <si>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</si>
  <si>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</si>
  <si>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</si>
  <si>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</si>
  <si>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</si>
  <si>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</si>
  <si>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</si>
  <si>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</si>
  <si>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</si>
  <si>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</si>
  <si>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</si>
  <si>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</si>
  <si>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</si>
  <si>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</si>
  <si>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</si>
  <si>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</si>
  <si>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</si>
  <si>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</si>
  <si>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</si>
  <si>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</si>
  <si>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</si>
  <si>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</si>
  <si>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</si>
  <si>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</si>
  <si>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</si>
  <si>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</si>
  <si>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</si>
  <si>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</si>
  <si>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</si>
  <si>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</si>
  <si>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</si>
  <si>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</si>
  <si>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</si>
  <si>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</si>
  <si>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</si>
  <si>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</si>
  <si>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</si>
  <si>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</si>
  <si>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</si>
  <si>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</si>
  <si>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</si>
  <si>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</si>
  <si>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</si>
  <si>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</si>
  <si>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</si>
  <si>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</si>
  <si>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</si>
  <si>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</si>
  <si>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</si>
  <si>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</si>
  <si>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</si>
  <si>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</si>
  <si>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</si>
  <si>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</si>
  <si>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</si>
  <si>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</si>
  <si>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</si>
  <si>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</si>
  <si>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</si>
  <si>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</si>
  <si>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</si>
  <si>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</si>
  <si>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</si>
  <si>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</si>
  <si>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</si>
  <si>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</si>
  <si>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</si>
  <si>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</si>
  <si>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</si>
  <si>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</si>
  <si>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</si>
  <si>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</si>
  <si>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</si>
  <si>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</si>
  <si>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</si>
  <si>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</si>
  <si>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</si>
  <si>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</si>
  <si>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</si>
  <si>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</si>
  <si>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</si>
  <si>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</si>
  <si>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</si>
  <si>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</si>
  <si>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</si>
  <si>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</si>
  <si>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</si>
  <si>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</si>
  <si>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</si>
  <si>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</si>
  <si>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</si>
  <si>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</si>
  <si>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</si>
  <si>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</si>
  <si>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</si>
  <si>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</si>
  <si>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</si>
  <si>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</si>
  <si>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</si>
  <si>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</si>
  <si>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</si>
  <si>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</si>
  <si>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</si>
  <si>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</si>
  <si>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</si>
  <si>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</si>
  <si>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</si>
  <si>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</si>
  <si>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</si>
  <si>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</si>
  <si>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</si>
  <si>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</si>
  <si>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</si>
  <si>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</si>
  <si>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</si>
  <si>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</si>
  <si>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</si>
  <si>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</si>
  <si>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</si>
  <si>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</si>
  <si>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</si>
  <si>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</si>
  <si>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</si>
  <si>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</si>
  <si>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</si>
  <si>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</si>
  <si>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</si>
  <si>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</si>
  <si>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</si>
  <si>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</si>
  <si>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</si>
  <si>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</si>
  <si>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</si>
  <si>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</si>
  <si>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</si>
  <si>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</si>
  <si>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</si>
  <si>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</si>
  <si>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</si>
  <si>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</si>
  <si>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</si>
  <si>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</si>
  <si>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</si>
  <si>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</si>
  <si>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</si>
  <si>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</si>
  <si>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</si>
  <si>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</si>
  <si>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</si>
  <si>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</si>
  <si>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</si>
  <si>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</si>
  <si>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</si>
  <si>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</si>
  <si>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</si>
  <si>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</si>
  <si>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</si>
  <si>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</si>
  <si>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</si>
  <si>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</si>
  <si>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</si>
  <si>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</si>
  <si>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</si>
  <si>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</si>
  <si>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</si>
  <si>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</si>
  <si>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</si>
  <si>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</si>
  <si>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</si>
  <si>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</si>
  <si>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</si>
  <si>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</si>
  <si>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</si>
  <si>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</si>
  <si>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</si>
  <si>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</si>
  <si>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</si>
  <si>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</si>
  <si>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</si>
  <si>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</si>
  <si>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</si>
  <si>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</si>
  <si>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</si>
  <si>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</si>
  <si>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</si>
  <si>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</si>
  <si>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</si>
  <si>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</si>
  <si>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</si>
  <si>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</si>
  <si>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</si>
  <si>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</si>
  <si>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</si>
  <si>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</si>
  <si>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</si>
  <si>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</si>
  <si>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</si>
  <si>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</si>
  <si>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</si>
  <si>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</si>
  <si>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</si>
  <si>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</si>
  <si>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</si>
  <si>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</si>
  <si>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</si>
  <si>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</si>
  <si>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</si>
  <si>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</si>
  <si>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</si>
  <si>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</si>
  <si>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</si>
  <si>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</si>
  <si>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</si>
  <si>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</si>
  <si>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</si>
  <si>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</si>
  <si>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</si>
  <si>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</si>
  <si>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</si>
  <si>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</si>
  <si>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</si>
  <si>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</si>
  <si>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</si>
  <si>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</si>
  <si>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</si>
  <si>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</si>
  <si>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</si>
  <si>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</si>
  <si>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</si>
  <si>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</si>
  <si>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</si>
  <si>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</si>
  <si>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</si>
  <si>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</si>
  <si>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</si>
  <si>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</si>
  <si>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</si>
  <si>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</si>
  <si>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</si>
  <si>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</si>
  <si>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</si>
  <si>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</si>
  <si>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</si>
  <si>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</si>
  <si>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</si>
  <si>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</si>
  <si>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</si>
  <si>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</si>
  <si>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</si>
  <si>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</si>
  <si>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</si>
  <si>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</si>
  <si>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</si>
  <si>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</si>
  <si>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</si>
  <si>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</si>
  <si>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</si>
  <si>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</si>
  <si>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</si>
  <si>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</si>
  <si>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</si>
  <si>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</si>
  <si>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</si>
  <si>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</si>
  <si>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</si>
  <si>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</si>
  <si>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</si>
  <si>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</si>
  <si>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</si>
  <si>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</si>
  <si>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</si>
  <si>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</si>
  <si>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</si>
  <si>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</si>
  <si>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</si>
  <si>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</si>
  <si>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</si>
  <si>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</si>
  <si>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</si>
  <si>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</si>
  <si>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</si>
  <si>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</si>
  <si>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</si>
  <si>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</si>
  <si>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</si>
  <si>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</si>
  <si>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</si>
  <si>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</si>
  <si>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</si>
  <si>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</si>
  <si>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</si>
  <si>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</si>
  <si>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</si>
  <si>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</si>
  <si>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</si>
  <si>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</si>
  <si>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</si>
  <si>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</si>
  <si>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</si>
  <si>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</si>
  <si>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</si>
  <si>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</si>
  <si>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</si>
  <si>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</si>
  <si>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</si>
  <si>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</si>
  <si>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</si>
  <si>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</si>
  <si>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</si>
  <si>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</si>
  <si>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</si>
  <si>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</si>
  <si>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</si>
  <si>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</si>
  <si>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</si>
  <si>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</si>
  <si>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</si>
  <si>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</si>
  <si>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</si>
  <si>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</si>
  <si>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</si>
  <si>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</si>
  <si>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</si>
  <si>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</si>
  <si>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</si>
  <si>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</si>
  <si>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</si>
  <si>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</si>
  <si>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</si>
  <si>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</si>
  <si>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</si>
  <si>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</si>
  <si>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</si>
  <si>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</si>
  <si>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</si>
  <si>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</si>
  <si>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</si>
  <si>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</si>
  <si>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</si>
  <si>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</si>
  <si>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</si>
  <si>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</si>
  <si>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</si>
  <si>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</si>
  <si>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</si>
  <si>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</si>
  <si>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</si>
  <si>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</si>
  <si>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</si>
  <si>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</si>
  <si>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</si>
  <si>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</si>
  <si>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</si>
  <si>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</si>
  <si>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</si>
  <si>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</si>
  <si>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</si>
  <si>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</si>
  <si>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</si>
  <si>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</si>
  <si>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</si>
  <si>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</si>
  <si>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</si>
  <si>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</si>
  <si>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</si>
  <si>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</si>
  <si>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</si>
  <si>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</si>
  <si>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</si>
  <si>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</si>
  <si>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</si>
  <si>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</si>
  <si>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</si>
  <si>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</si>
  <si>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</si>
  <si>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</si>
  <si>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</si>
  <si>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</si>
  <si>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</si>
  <si>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</si>
  <si>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</si>
  <si>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</si>
  <si>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</si>
  <si>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</si>
  <si>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</si>
  <si>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</si>
  <si>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</si>
  <si>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</si>
  <si>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</si>
  <si>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</si>
  <si>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</si>
  <si>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</si>
  <si>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</si>
  <si>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</si>
  <si>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</si>
  <si>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</si>
  <si>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</si>
  <si>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</si>
  <si>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</si>
  <si>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</si>
  <si>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</si>
  <si>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</si>
  <si>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</si>
  <si>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</si>
  <si>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</si>
  <si>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</si>
  <si>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</si>
  <si>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</si>
  <si>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</si>
  <si>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</si>
  <si>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</si>
  <si>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</si>
  <si>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</si>
  <si>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</si>
  <si>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</si>
  <si>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</si>
  <si>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</si>
  <si>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</si>
  <si>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</si>
  <si>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</si>
  <si>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</si>
  <si>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</si>
  <si>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</si>
  <si>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</si>
  <si>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</si>
  <si>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</si>
  <si>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</si>
  <si>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</si>
  <si>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</si>
  <si>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</si>
  <si>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</si>
  <si>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</si>
  <si>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</si>
  <si>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</si>
  <si>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</si>
  <si>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</si>
  <si>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</si>
  <si>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</si>
  <si>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</si>
  <si>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</si>
  <si>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</si>
  <si>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</si>
  <si>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</si>
  <si>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</si>
  <si>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</si>
  <si>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</si>
  <si>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</si>
  <si>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</si>
  <si>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</si>
  <si>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</si>
  <si>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</si>
  <si>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</si>
  <si>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</si>
  <si>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</si>
  <si>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</si>
  <si>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</si>
  <si>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</si>
  <si>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</si>
  <si>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</si>
  <si>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</si>
  <si>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</si>
  <si>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</si>
  <si>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</si>
  <si>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</si>
  <si>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</si>
  <si>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</si>
  <si>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</si>
  <si>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</si>
  <si>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</si>
  <si>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</si>
  <si>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</si>
  <si>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</si>
  <si>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</si>
  <si>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</si>
  <si>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</si>
  <si>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</si>
  <si>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</si>
  <si>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</si>
  <si>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</si>
  <si>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</si>
  <si>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</si>
  <si>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</si>
  <si>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</si>
  <si>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</si>
  <si>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</si>
  <si>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</si>
  <si>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</si>
  <si>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</si>
  <si>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</si>
  <si>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</si>
  <si>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</si>
  <si>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</si>
  <si>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</si>
  <si>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</si>
  <si>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</si>
  <si>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</si>
  <si>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</si>
  <si>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</si>
  <si>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</si>
  <si>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</si>
  <si>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</si>
  <si>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</si>
  <si>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</si>
  <si>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</si>
  <si>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</si>
  <si>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</si>
  <si>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</si>
  <si>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</si>
  <si>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</si>
  <si>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</si>
  <si>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</si>
  <si>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</si>
  <si>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</si>
  <si>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</si>
  <si>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</si>
  <si>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</si>
  <si>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</si>
  <si>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</si>
  <si>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</si>
  <si>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</si>
  <si>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</si>
  <si>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</si>
  <si>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</si>
  <si>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</si>
  <si>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</si>
  <si>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</si>
  <si>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</si>
  <si>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</si>
  <si>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</si>
  <si>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</si>
  <si>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</si>
  <si>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</si>
  <si>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</si>
  <si>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</si>
  <si>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</si>
  <si>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</si>
  <si>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</si>
  <si>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</si>
  <si>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</si>
  <si>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</si>
  <si>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</si>
  <si>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</si>
  <si>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</si>
  <si>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</si>
  <si>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</si>
  <si>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</si>
  <si>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</si>
  <si>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</si>
  <si>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</si>
  <si>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</si>
  <si>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</si>
  <si>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</si>
  <si>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</si>
  <si>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</si>
  <si>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</si>
  <si>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</si>
  <si>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</si>
  <si>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</si>
  <si>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</si>
  <si>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</si>
  <si>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</si>
  <si>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</si>
  <si>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</si>
  <si>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</si>
  <si>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</si>
  <si>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</si>
  <si>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</si>
  <si>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</si>
  <si>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</si>
  <si>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</si>
  <si>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</si>
  <si>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</si>
  <si>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</si>
  <si>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</si>
  <si>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</si>
  <si>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</si>
  <si>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</si>
  <si>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</si>
  <si>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</si>
  <si>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</si>
  <si>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</si>
  <si>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</si>
  <si>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</si>
  <si>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</si>
  <si>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</si>
  <si>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</si>
  <si>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</si>
  <si>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</si>
  <si>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</si>
  <si>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</si>
  <si>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</si>
  <si>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</si>
  <si>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</si>
  <si>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</si>
  <si>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</si>
  <si>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</si>
  <si>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</si>
  <si>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</si>
  <si>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</si>
  <si>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</si>
  <si>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</si>
  <si>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</si>
  <si>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</si>
  <si>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</si>
  <si>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</si>
  <si>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</si>
  <si>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</si>
  <si>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</si>
  <si>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</si>
  <si>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</si>
  <si>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</si>
  <si>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</si>
  <si>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</si>
  <si>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</si>
  <si>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</si>
  <si>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</si>
  <si>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</si>
  <si>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</si>
  <si>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</si>
  <si>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</si>
  <si>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</si>
  <si>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</si>
  <si>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</si>
  <si>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</si>
  <si>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</si>
  <si>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</si>
  <si>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</si>
  <si>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</si>
  <si>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</si>
  <si>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</si>
  <si>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</si>
  <si>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</si>
  <si>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</si>
  <si>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</si>
  <si>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</si>
  <si>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</si>
  <si>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</si>
  <si>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</si>
  <si>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</si>
  <si>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</si>
  <si>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</si>
  <si>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</si>
  <si>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</si>
  <si>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</si>
  <si>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</si>
  <si>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</si>
  <si>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</si>
  <si>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</si>
  <si>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</si>
  <si>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</si>
  <si>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</si>
  <si>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</si>
  <si>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</si>
  <si>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</si>
  <si>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</si>
  <si>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</si>
  <si>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</si>
  <si>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</si>
  <si>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</si>
  <si>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</si>
  <si>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</si>
  <si>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</si>
  <si>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</si>
  <si>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</si>
  <si>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</si>
  <si>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</si>
  <si>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</si>
  <si>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</si>
  <si>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</si>
  <si>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</si>
  <si>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</si>
  <si>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</si>
  <si>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</si>
  <si>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</si>
  <si>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</si>
  <si>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</si>
  <si>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</si>
  <si>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</si>
  <si>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</si>
  <si>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</si>
  <si>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</si>
  <si>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</si>
  <si>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</si>
  <si>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</si>
  <si>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</si>
  <si>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</si>
  <si>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</si>
  <si>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</si>
  <si>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</si>
  <si>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</si>
  <si>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</si>
  <si>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</si>
  <si>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</si>
  <si>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</si>
  <si>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</si>
  <si>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</si>
  <si>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</si>
  <si>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</si>
  <si>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</si>
  <si>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</si>
  <si>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</si>
  <si>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</si>
  <si>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</si>
  <si>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</si>
  <si>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</si>
  <si>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</si>
  <si>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</si>
  <si>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</si>
  <si>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</si>
  <si>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</si>
  <si>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</si>
  <si>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</si>
  <si>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</si>
  <si>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</si>
  <si>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</si>
  <si>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</si>
  <si>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</si>
  <si>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</si>
  <si>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</si>
  <si>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</si>
  <si>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</si>
  <si>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</si>
  <si>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</si>
  <si>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</si>
  <si>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</si>
  <si>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</si>
  <si>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</si>
  <si>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</si>
  <si>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</si>
  <si>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</si>
  <si>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</si>
  <si>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</si>
  <si>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</si>
  <si>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</si>
  <si>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</si>
  <si>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</si>
  <si>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</si>
  <si>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</si>
  <si>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</si>
  <si>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</si>
  <si>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</si>
  <si>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</si>
  <si>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</si>
  <si>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</si>
  <si>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</si>
  <si>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</si>
  <si>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</si>
  <si>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</si>
  <si>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</si>
  <si>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</si>
  <si>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</si>
  <si>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</si>
  <si>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</si>
  <si>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</si>
  <si>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</si>
  <si>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</si>
  <si>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</si>
  <si>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</si>
  <si>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</si>
  <si>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</si>
  <si>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</si>
  <si>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</si>
  <si>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</si>
  <si>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</si>
  <si>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</si>
  <si>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</si>
  <si>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</si>
  <si>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</si>
  <si>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</si>
  <si>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</si>
  <si>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</si>
  <si>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</si>
  <si>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</si>
  <si>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</si>
  <si>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</si>
  <si>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</si>
  <si>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</si>
  <si>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</si>
  <si>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</si>
  <si>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</si>
  <si>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</si>
  <si>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</si>
  <si>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</si>
  <si>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</si>
  <si>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</si>
  <si>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</si>
  <si>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</si>
  <si>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</si>
  <si>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</si>
  <si>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</si>
  <si>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</si>
  <si>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</si>
  <si>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</si>
  <si>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</si>
  <si>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</si>
  <si>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</si>
  <si>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</si>
  <si>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</si>
  <si>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</si>
  <si>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</si>
  <si>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</si>
  <si>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</si>
  <si>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</si>
  <si>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</si>
  <si>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</si>
  <si>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</si>
  <si>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</si>
  <si>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</si>
  <si>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</si>
  <si>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</si>
  <si>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</si>
  <si>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</si>
  <si>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</si>
  <si>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</si>
  <si>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</si>
  <si>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</si>
  <si>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</si>
  <si>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</si>
  <si>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</si>
  <si>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</si>
  <si>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</si>
  <si>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</si>
  <si>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</si>
  <si>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</si>
  <si>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</si>
  <si>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</si>
  <si>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</si>
  <si>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</si>
  <si>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</si>
  <si>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</si>
  <si>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</si>
  <si>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</si>
  <si>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</si>
  <si>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</si>
  <si>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</si>
  <si>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</si>
  <si>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</si>
  <si>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</si>
  <si>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</si>
  <si>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</si>
  <si>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</si>
  <si>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</si>
  <si>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</si>
  <si>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</si>
  <si>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</si>
  <si>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</si>
  <si>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</si>
  <si>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</si>
  <si>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</si>
  <si>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</si>
  <si>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</si>
  <si>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</si>
  <si>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</si>
  <si>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</si>
  <si>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</si>
  <si>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</si>
  <si>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</si>
  <si>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</si>
  <si>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</si>
  <si>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</si>
  <si>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</si>
  <si>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</si>
  <si>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</si>
  <si>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</si>
  <si>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</si>
  <si>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</si>
  <si>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</si>
  <si>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</si>
  <si>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</si>
  <si>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</si>
  <si>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</si>
  <si>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</si>
  <si>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</si>
  <si>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</si>
  <si>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</si>
  <si>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</si>
  <si>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</si>
  <si>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</si>
  <si>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</si>
  <si>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</si>
  <si>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</si>
  <si>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</si>
  <si>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</si>
  <si>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</si>
  <si>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</si>
  <si>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</si>
  <si>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</si>
  <si>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</si>
  <si>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</si>
  <si>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</si>
  <si>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</si>
  <si>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</si>
  <si>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</si>
  <si>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</si>
  <si>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</si>
  <si>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</si>
  <si>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</si>
  <si>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</si>
  <si>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</si>
  <si>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</si>
  <si>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</si>
  <si>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</si>
  <si>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</si>
  <si>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</si>
  <si>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</si>
  <si>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</si>
  <si>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</si>
  <si>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</si>
  <si>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</si>
  <si>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</si>
  <si>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</si>
  <si>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</si>
  <si>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</si>
  <si>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</si>
  <si>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</si>
  <si>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</si>
  <si>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</si>
  <si>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</si>
  <si>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</si>
  <si>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</si>
  <si>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</si>
  <si>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</si>
  <si>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</si>
  <si>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</si>
  <si>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</si>
  <si>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</si>
  <si>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</si>
  <si>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</si>
  <si>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</si>
  <si>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</si>
  <si>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</si>
  <si>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</si>
  <si>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</si>
  <si>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</si>
  <si>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</si>
  <si>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</si>
  <si>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</si>
  <si>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</si>
  <si>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</si>
  <si>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</si>
  <si>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</si>
  <si>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</si>
  <si>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</si>
  <si>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</si>
  <si>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</si>
  <si>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</si>
  <si>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</si>
  <si>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</si>
  <si>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</si>
  <si>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</si>
  <si>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</si>
  <si>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</si>
  <si>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</si>
  <si>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</si>
  <si>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</si>
  <si>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</si>
  <si>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</si>
  <si>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</si>
  <si>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</si>
  <si>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</si>
  <si>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</si>
  <si>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</si>
  <si>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</si>
  <si>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</si>
  <si>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</si>
  <si>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</si>
  <si>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</si>
  <si>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</si>
  <si>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</si>
  <si>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</si>
  <si>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</si>
  <si>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</si>
  <si>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</si>
  <si>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</si>
  <si>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</si>
  <si>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</si>
  <si>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</si>
  <si>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</si>
  <si>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</si>
  <si>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</si>
  <si>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</si>
  <si>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</si>
  <si>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</si>
  <si>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</si>
  <si>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</si>
  <si>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</si>
  <si>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</si>
  <si>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</si>
  <si>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</si>
  <si>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</si>
  <si>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</si>
  <si>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</si>
  <si>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</si>
  <si>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</si>
  <si>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</si>
  <si>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</si>
  <si>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</si>
  <si>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</si>
  <si>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</si>
  <si>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</si>
  <si>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</si>
  <si>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</si>
  <si>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</si>
  <si>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</si>
  <si>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</si>
  <si>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</si>
  <si>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</si>
  <si>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</si>
  <si>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</si>
  <si>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</si>
  <si>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</si>
  <si>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</si>
  <si>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</si>
  <si>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</si>
  <si>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</si>
  <si>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</si>
  <si>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</si>
  <si>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</si>
  <si>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</si>
  <si>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</si>
  <si>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</si>
  <si>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</si>
  <si>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</si>
  <si>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</si>
  <si>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</si>
  <si>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</si>
  <si>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</si>
  <si>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</si>
  <si>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</si>
  <si>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</si>
  <si>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</si>
  <si>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</si>
  <si>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</si>
  <si>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</si>
  <si>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</si>
  <si>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</si>
  <si>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</si>
  <si>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</si>
  <si>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</si>
  <si>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</si>
  <si>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</si>
  <si>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</si>
  <si>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</si>
  <si>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</si>
  <si>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</si>
  <si>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</si>
  <si>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</si>
  <si>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</si>
  <si>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</si>
  <si>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</si>
  <si>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</si>
  <si>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</si>
  <si>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</si>
  <si>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</si>
  <si>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</si>
  <si>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</si>
  <si>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</si>
  <si>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</si>
  <si>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</si>
  <si>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</si>
  <si>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</si>
  <si>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</si>
  <si>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</si>
  <si>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</si>
  <si>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</si>
  <si>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</si>
  <si>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</si>
  <si>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</si>
  <si>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</si>
  <si>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</si>
  <si>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</si>
  <si>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</si>
  <si>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</si>
  <si>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</si>
  <si>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</si>
  <si>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</si>
  <si>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</si>
  <si>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</si>
  <si>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</si>
  <si>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</si>
  <si>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</si>
  <si>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</si>
  <si>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</si>
  <si>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</si>
  <si>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</si>
  <si>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</si>
  <si>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</si>
  <si>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</si>
  <si>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</si>
  <si>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</si>
  <si>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</si>
  <si>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</si>
  <si>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</si>
  <si>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</si>
  <si>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</si>
  <si>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</si>
  <si>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</si>
  <si>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</si>
  <si>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</si>
  <si>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</si>
  <si>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</si>
  <si>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</si>
  <si>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</si>
  <si>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</si>
  <si>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</si>
  <si>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</si>
  <si>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</si>
  <si>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</si>
  <si>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</si>
  <si>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</si>
  <si>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</si>
  <si>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</si>
  <si>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</si>
  <si>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</si>
  <si>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</si>
  <si>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</si>
  <si>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</si>
  <si>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</si>
  <si>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</si>
  <si>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</si>
  <si>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</si>
  <si>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</si>
  <si>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</si>
  <si>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</si>
  <si>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</si>
  <si>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</si>
  <si>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</si>
  <si>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</si>
  <si>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</si>
  <si>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</si>
  <si>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</si>
  <si>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</si>
  <si>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</si>
  <si>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</si>
  <si>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</si>
  <si>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</si>
  <si>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</si>
  <si>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</si>
  <si>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</si>
  <si>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</si>
  <si>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</si>
  <si>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</si>
  <si>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</si>
  <si>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</si>
  <si>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</si>
  <si>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</si>
  <si>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</si>
  <si>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</si>
  <si>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</si>
  <si>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</si>
  <si>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</si>
  <si>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</si>
  <si>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</si>
  <si>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</si>
  <si>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</si>
  <si>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</si>
  <si>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</si>
  <si>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</si>
  <si>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</si>
  <si>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</si>
  <si>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</si>
  <si>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</si>
  <si>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</si>
  <si>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</si>
  <si>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</si>
  <si>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</si>
  <si>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</si>
  <si>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</si>
  <si>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</si>
  <si>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</si>
  <si>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</si>
  <si>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</si>
  <si>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</si>
  <si>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</si>
  <si>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</si>
  <si>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</si>
  <si>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</si>
  <si>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</si>
  <si>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</si>
  <si>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</si>
  <si>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</si>
  <si>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</si>
  <si>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</si>
  <si>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</si>
  <si>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</si>
  <si>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</si>
  <si>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</si>
  <si>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</si>
  <si>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</si>
  <si>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</si>
  <si>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</si>
  <si>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</si>
  <si>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</si>
  <si>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</si>
  <si>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</si>
  <si>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</si>
  <si>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</si>
  <si>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</si>
  <si>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</si>
  <si>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</si>
  <si>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</si>
  <si>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</si>
  <si>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</si>
  <si>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</si>
  <si>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</si>
  <si>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</si>
  <si>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</si>
  <si>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</si>
  <si>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</si>
  <si>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</si>
  <si>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</si>
  <si>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</si>
  <si>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</si>
  <si>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</si>
  <si>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</si>
  <si>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</si>
  <si>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</si>
  <si>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</si>
  <si>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</si>
  <si>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</si>
  <si>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</si>
  <si>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</si>
  <si>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</si>
  <si>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</si>
  <si>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</si>
  <si>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</si>
  <si>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</si>
  <si>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</si>
  <si>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</si>
  <si>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</si>
  <si>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</si>
  <si>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</si>
  <si>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</si>
  <si>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</si>
  <si>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</si>
  <si>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</si>
  <si>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</si>
  <si>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</si>
  <si>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</si>
  <si>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</si>
  <si>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</si>
  <si>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</si>
  <si>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</si>
  <si>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</si>
  <si>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</si>
  <si>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</si>
  <si>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</si>
  <si>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</si>
  <si>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</si>
  <si>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</si>
  <si>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</si>
  <si>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</si>
  <si>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</si>
  <si>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</si>
  <si>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</si>
  <si>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</si>
  <si>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</si>
  <si>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</si>
  <si>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</si>
  <si>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</si>
  <si>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</si>
  <si>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</si>
  <si>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</si>
  <si>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</si>
  <si>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</si>
  <si>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</si>
  <si>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</si>
  <si>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</si>
  <si>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</si>
  <si>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</si>
  <si>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</si>
  <si>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</si>
  <si>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</si>
  <si>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</si>
  <si>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</si>
  <si>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</si>
  <si>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</si>
  <si>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</si>
  <si>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</si>
  <si>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</si>
  <si>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</si>
  <si>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</si>
  <si>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</si>
  <si>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</si>
  <si>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</si>
  <si>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</si>
  <si>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</si>
  <si>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</si>
  <si>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</si>
  <si>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</si>
  <si>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</si>
  <si>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</si>
  <si>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</si>
  <si>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</si>
  <si>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</si>
  <si>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</si>
  <si>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</si>
  <si>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</si>
  <si>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</si>
  <si>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</si>
  <si>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</si>
  <si>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</si>
  <si>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</si>
  <si>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</si>
  <si>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</si>
  <si>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</si>
  <si>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</si>
  <si>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</si>
  <si>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</si>
  <si>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</si>
  <si>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</si>
  <si>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</si>
  <si>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</si>
  <si>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</si>
  <si>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</si>
  <si>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</si>
  <si>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</si>
  <si>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</si>
  <si>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</si>
  <si>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</si>
  <si>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</si>
  <si>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</si>
  <si>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</si>
  <si>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</si>
  <si>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</si>
  <si>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</si>
  <si>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</si>
  <si>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</si>
  <si>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</si>
  <si>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</si>
  <si>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</si>
  <si>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</si>
  <si>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</si>
  <si>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</si>
  <si>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</si>
  <si>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</si>
  <si>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</si>
  <si>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</si>
  <si>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</si>
  <si>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</si>
  <si>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</si>
  <si>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</si>
  <si>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</si>
  <si>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</si>
  <si>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</si>
  <si>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</si>
  <si>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</si>
  <si>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</si>
  <si>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</si>
  <si>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</si>
  <si>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</si>
  <si>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</si>
  <si>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</si>
  <si>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</si>
  <si>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</si>
  <si>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</si>
  <si>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</si>
  <si>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</si>
  <si>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</si>
  <si>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</si>
  <si>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</si>
  <si>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</si>
  <si>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</si>
  <si>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</si>
  <si>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</si>
  <si>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</si>
  <si>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</si>
  <si>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</si>
  <si>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</si>
  <si>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</si>
  <si>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</si>
  <si>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</si>
  <si>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</si>
  <si>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</si>
  <si>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</si>
  <si>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</si>
  <si>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</si>
  <si>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</si>
  <si>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</si>
  <si>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</si>
  <si>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</si>
  <si>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</si>
  <si>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</si>
  <si>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</si>
  <si>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</si>
  <si>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</si>
  <si>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</si>
  <si>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</si>
  <si>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</si>
  <si>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</si>
  <si>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</si>
  <si>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</si>
  <si>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</si>
  <si>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</si>
  <si>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</si>
  <si>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</si>
  <si>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</si>
  <si>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</si>
  <si>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</si>
  <si>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</si>
  <si>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</si>
  <si>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</si>
  <si>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</si>
  <si>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</si>
  <si>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</si>
  <si>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</si>
  <si>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</si>
  <si>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</si>
  <si>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</si>
  <si>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</si>
  <si>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</si>
  <si>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</si>
  <si>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</si>
  <si>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</si>
  <si>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</si>
  <si>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</si>
  <si>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</si>
  <si>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</si>
  <si>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</si>
  <si>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</si>
  <si>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</si>
  <si>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</si>
  <si>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</si>
  <si>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</si>
  <si>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</si>
  <si>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</si>
  <si>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</si>
  <si>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</si>
  <si>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</si>
  <si>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</si>
  <si>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</si>
  <si>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</si>
  <si>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</si>
  <si>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</si>
  <si>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</si>
  <si>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</si>
  <si>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</si>
  <si>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</si>
  <si>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</si>
  <si>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</si>
  <si>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</si>
  <si>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</si>
  <si>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</si>
  <si>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</si>
  <si>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</si>
  <si>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</si>
  <si>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</si>
  <si>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</si>
  <si>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</si>
  <si>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</si>
  <si>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</si>
  <si>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</si>
  <si>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</si>
  <si>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</si>
  <si>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</si>
  <si>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</si>
  <si>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</si>
  <si>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</si>
  <si>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</si>
  <si>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</si>
  <si>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</si>
  <si>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</si>
  <si>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</si>
  <si>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</si>
  <si>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</si>
  <si>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</si>
  <si>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</si>
  <si>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</si>
  <si>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</si>
  <si>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</si>
  <si>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</si>
  <si>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</si>
  <si>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</si>
  <si>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</si>
  <si>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</si>
  <si>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</si>
  <si>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</si>
  <si>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</si>
  <si>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</si>
  <si>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</si>
  <si>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</si>
  <si>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</si>
  <si>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</si>
  <si>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</si>
  <si>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</si>
  <si>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</si>
  <si>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</si>
  <si>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</si>
  <si>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</si>
  <si>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</si>
  <si>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</si>
  <si>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</si>
  <si>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</si>
  <si>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</si>
  <si>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</si>
  <si>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</si>
  <si>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</si>
  <si>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</si>
  <si>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</si>
  <si>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</si>
  <si>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</si>
  <si>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</si>
  <si>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</si>
  <si>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</si>
  <si>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</si>
  <si>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</si>
  <si>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</si>
  <si>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</si>
  <si>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</si>
  <si>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</si>
  <si>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</si>
  <si>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</si>
  <si>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</si>
  <si>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</si>
  <si>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</si>
  <si>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</si>
  <si>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</si>
  <si>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</si>
  <si>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</si>
  <si>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</si>
  <si>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</si>
  <si>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</si>
  <si>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</si>
  <si>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</si>
  <si>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</si>
  <si>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</si>
  <si>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</si>
  <si>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</si>
  <si>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</si>
  <si>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</si>
  <si>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</si>
  <si>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</si>
  <si>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</si>
  <si>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</si>
  <si>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</si>
  <si>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</si>
  <si>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</si>
  <si>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</si>
  <si>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</si>
  <si>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</si>
  <si>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</si>
  <si>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</si>
  <si>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</si>
  <si>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</si>
  <si>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</si>
  <si>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</si>
  <si>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</si>
  <si>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</si>
  <si>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</si>
  <si>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</si>
  <si>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</si>
  <si>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</si>
  <si>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</si>
  <si>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</si>
  <si>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</si>
  <si>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</si>
  <si>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</si>
  <si>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</si>
  <si>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</si>
  <si>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</si>
  <si>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</si>
  <si>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</si>
  <si>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</si>
  <si>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</si>
  <si>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</si>
  <si>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</si>
  <si>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</si>
  <si>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</si>
  <si>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</si>
  <si>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</si>
  <si>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</si>
  <si>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</si>
  <si>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</si>
  <si>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</si>
  <si>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</si>
  <si>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</si>
  <si>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</si>
  <si>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</si>
  <si>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</si>
  <si>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</si>
  <si>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</si>
  <si>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</si>
  <si>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</si>
  <si>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</si>
  <si>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</si>
  <si>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</si>
  <si>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</si>
  <si>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</si>
  <si>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</si>
  <si>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</si>
  <si>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</si>
  <si>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</si>
  <si>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</si>
  <si>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</si>
  <si>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</si>
  <si>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</si>
  <si>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</si>
  <si>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</si>
  <si>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</si>
  <si>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</si>
  <si>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</si>
  <si>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</si>
  <si>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</si>
  <si>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</si>
  <si>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</si>
  <si>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</si>
  <si>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</si>
  <si>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</si>
  <si>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</si>
  <si>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</si>
  <si>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</si>
  <si>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</si>
  <si>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</si>
  <si>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</si>
  <si>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</si>
  <si>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</si>
  <si>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</si>
  <si>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</si>
  <si>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</si>
  <si>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</si>
  <si>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</si>
  <si>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</si>
  <si>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</si>
  <si>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</si>
  <si>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</si>
  <si>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</si>
  <si>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</si>
  <si>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</si>
  <si>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</si>
  <si>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</si>
  <si>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</si>
  <si>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</si>
  <si>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</si>
  <si>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</si>
  <si>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</si>
  <si>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</si>
  <si>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</si>
  <si>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</si>
  <si>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</si>
  <si>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</si>
  <si>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</si>
  <si>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</si>
  <si>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</si>
  <si>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</si>
  <si>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</si>
  <si>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</si>
  <si>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</si>
  <si>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</si>
  <si>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</si>
  <si>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</si>
  <si>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</si>
  <si>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</si>
  <si>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</si>
  <si>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</si>
  <si>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</si>
  <si>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</si>
  <si>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</si>
  <si>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</si>
  <si>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</si>
  <si>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</si>
  <si>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</si>
  <si>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</si>
  <si>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</si>
  <si>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</si>
  <si>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</si>
  <si>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</si>
  <si>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</si>
  <si>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</si>
  <si>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</si>
  <si>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</si>
  <si>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</si>
  <si>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</si>
  <si>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</si>
  <si>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</si>
  <si>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</si>
  <si>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</si>
  <si>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</si>
  <si>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</si>
  <si>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</si>
  <si>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</si>
  <si>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</si>
  <si>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</si>
  <si>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</si>
  <si>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</si>
  <si>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</si>
  <si>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</si>
  <si>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</si>
  <si>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</si>
  <si>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</si>
  <si>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</si>
  <si>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</si>
  <si>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</si>
  <si>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</si>
  <si>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</si>
  <si>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</si>
  <si>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</si>
  <si>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</si>
  <si>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</si>
  <si>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</si>
  <si>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</si>
  <si>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</si>
  <si>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</si>
  <si>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</si>
  <si>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</si>
  <si>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</si>
  <si>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</si>
  <si>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</si>
  <si>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</si>
  <si>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</si>
  <si>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</si>
  <si>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</si>
  <si>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</si>
  <si>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</si>
  <si>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</si>
  <si>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</si>
  <si>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</si>
  <si>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</si>
  <si>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</si>
  <si>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</si>
  <si>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</si>
  <si>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</si>
  <si>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</si>
  <si>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</si>
  <si>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</si>
  <si>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</si>
  <si>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</si>
  <si>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</si>
  <si>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</si>
  <si>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</si>
  <si>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</si>
  <si>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</si>
  <si>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</si>
  <si>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</si>
  <si>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</si>
  <si>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</si>
  <si>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</si>
  <si>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</si>
  <si>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</si>
  <si>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</si>
  <si>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</si>
  <si>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</si>
  <si>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</si>
  <si>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</si>
  <si>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</si>
  <si>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</si>
  <si>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</si>
  <si>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</si>
  <si>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</si>
  <si>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</si>
  <si>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</si>
  <si>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</si>
  <si>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</si>
  <si>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</si>
  <si>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</si>
  <si>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</si>
  <si>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</si>
  <si>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</si>
  <si>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</si>
  <si>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</si>
  <si>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</si>
  <si>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</si>
  <si>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</si>
  <si>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</si>
  <si>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</si>
  <si>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</si>
  <si>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</si>
  <si>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</si>
  <si>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</si>
  <si>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</si>
  <si>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</si>
  <si>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</si>
  <si>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</si>
  <si>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</si>
  <si>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</si>
  <si>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</si>
  <si>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</si>
  <si>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</si>
  <si>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</si>
  <si>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</si>
  <si>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</si>
  <si>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</si>
  <si>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</si>
  <si>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</si>
  <si>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</si>
  <si>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</si>
  <si>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</si>
  <si>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</si>
  <si>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</si>
  <si>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</si>
  <si>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</si>
  <si>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</si>
  <si>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</si>
  <si>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</si>
  <si>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</si>
  <si>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</si>
  <si>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</si>
  <si>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</si>
  <si>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</si>
  <si>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</si>
  <si>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</si>
  <si>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</si>
  <si>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</si>
  <si>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</si>
  <si>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</si>
  <si>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</si>
  <si>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</si>
  <si>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</si>
  <si>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</si>
  <si>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</si>
  <si>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</si>
  <si>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</si>
  <si>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</si>
  <si>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</si>
  <si>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</si>
  <si>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</si>
  <si>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</si>
  <si>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</si>
  <si>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</si>
  <si>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</si>
  <si>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</si>
  <si>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</si>
  <si>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</si>
  <si>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</si>
  <si>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</si>
  <si>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</si>
  <si>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</si>
  <si>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</si>
  <si>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</si>
  <si>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</si>
  <si>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</si>
  <si>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</si>
  <si>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</si>
  <si>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</si>
  <si>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</si>
  <si>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</si>
  <si>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</si>
  <si>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</si>
  <si>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</si>
  <si>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</si>
  <si>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</si>
  <si>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</si>
  <si>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</si>
  <si>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</si>
  <si>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</si>
  <si>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</si>
  <si>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</si>
  <si>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</si>
  <si>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</si>
  <si>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</si>
  <si>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</si>
  <si>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</si>
  <si>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</si>
  <si>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</si>
  <si>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</si>
  <si>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</si>
  <si>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</si>
  <si>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</si>
  <si>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</si>
  <si>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</si>
  <si>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</si>
  <si>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</si>
  <si>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</si>
  <si>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</si>
  <si>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</si>
  <si>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</si>
  <si>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</si>
  <si>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</si>
  <si>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</si>
  <si>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</si>
  <si>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</si>
  <si>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</si>
  <si>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</si>
  <si>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</si>
  <si>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</si>
  <si>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</si>
  <si>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</si>
  <si>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</si>
  <si>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</si>
  <si>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</si>
  <si>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</si>
  <si>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</si>
  <si>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</si>
  <si>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</si>
  <si>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</si>
  <si>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</si>
  <si>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</si>
  <si>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</si>
  <si>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</si>
  <si>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</si>
  <si>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</si>
  <si>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</si>
  <si>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</si>
  <si>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</si>
  <si>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</si>
  <si>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</si>
  <si>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</si>
  <si>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</si>
  <si>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</si>
  <si>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</si>
  <si>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</si>
  <si>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</si>
  <si>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</si>
  <si>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</si>
  <si>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</si>
  <si>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</si>
  <si>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</si>
  <si>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</si>
  <si>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</si>
  <si>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</si>
  <si>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</si>
  <si>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</si>
  <si>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</si>
  <si>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</si>
  <si>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</si>
  <si>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</si>
  <si>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</si>
  <si>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</si>
  <si>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</si>
  <si>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</si>
  <si>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</si>
  <si>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</si>
  <si>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</si>
  <si>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</si>
  <si>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</si>
  <si>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</si>
  <si>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</si>
  <si>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</si>
  <si>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</si>
  <si>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</si>
  <si>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</si>
  <si>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</si>
  <si>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</si>
  <si>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</si>
  <si>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</si>
  <si>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</si>
  <si>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</si>
  <si>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</si>
  <si>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</si>
  <si>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</si>
  <si>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</si>
  <si>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</si>
  <si>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</si>
  <si>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</si>
  <si>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</si>
  <si>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</si>
  <si>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</si>
  <si>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</si>
  <si>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</si>
  <si>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</si>
  <si>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</si>
  <si>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</si>
  <si>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</si>
  <si>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</si>
  <si>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</si>
  <si>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</si>
  <si>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</si>
  <si>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</si>
  <si>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</si>
  <si>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</si>
  <si>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</si>
  <si>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</si>
  <si>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</si>
  <si>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</si>
  <si>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</si>
  <si>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</si>
  <si>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</si>
  <si>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</si>
  <si>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</si>
  <si>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</si>
  <si>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</si>
  <si>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</si>
  <si>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</si>
  <si>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</si>
  <si>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</si>
  <si>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</si>
  <si>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</si>
  <si>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</si>
  <si>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</si>
  <si>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</si>
  <si>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</si>
  <si>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</si>
  <si>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</si>
  <si>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</si>
  <si>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</si>
  <si>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</si>
  <si>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</si>
  <si>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</si>
  <si>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</si>
  <si>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</si>
  <si>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</si>
  <si>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</si>
  <si>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</si>
  <si>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</si>
  <si>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</si>
  <si>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</si>
  <si>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</si>
  <si>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</si>
  <si>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</si>
  <si>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</si>
  <si>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</si>
  <si>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</si>
  <si>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</si>
  <si>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</si>
  <si>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</si>
  <si>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</si>
  <si>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</si>
  <si>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</si>
  <si>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</si>
  <si>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</si>
  <si>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</si>
  <si>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</si>
  <si>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</si>
  <si>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</si>
  <si>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</si>
  <si>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</si>
  <si>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</si>
  <si>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</si>
  <si>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</si>
  <si>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</si>
  <si>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</si>
  <si>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</si>
  <si>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</si>
  <si>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</si>
  <si>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</si>
  <si>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</si>
  <si>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</si>
  <si>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</si>
  <si>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</si>
  <si>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</si>
  <si>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</si>
  <si>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</si>
  <si>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</si>
  <si>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</si>
  <si>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</si>
  <si>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</si>
  <si>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</si>
  <si>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</si>
  <si>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</si>
  <si>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</si>
  <si>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</si>
  <si>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</si>
  <si>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</si>
  <si>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</si>
  <si>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</si>
  <si>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</si>
  <si>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</si>
  <si>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</si>
  <si>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</si>
  <si>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</si>
  <si>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</si>
  <si>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</si>
  <si>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</si>
  <si>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</si>
  <si>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</si>
  <si>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</si>
  <si>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</si>
  <si>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</si>
  <si>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</si>
  <si>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</si>
  <si>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</si>
  <si>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</si>
  <si>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</si>
  <si>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</si>
  <si>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</si>
  <si>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</si>
  <si>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</si>
  <si>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</si>
  <si>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</si>
  <si>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</si>
  <si>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</si>
  <si>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</si>
  <si>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</si>
  <si>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</si>
  <si>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</si>
  <si>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</si>
  <si>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</si>
  <si>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</si>
  <si>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</si>
  <si>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</si>
  <si>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</si>
  <si>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</si>
  <si>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</si>
  <si>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</si>
  <si>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</si>
  <si>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</si>
  <si>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</si>
  <si>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</si>
  <si>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</si>
  <si>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</si>
  <si>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</si>
  <si>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</si>
  <si>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</si>
  <si>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</si>
  <si>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</si>
  <si>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</si>
  <si>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</si>
  <si>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</si>
  <si>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</si>
  <si>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</si>
  <si>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</si>
  <si>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</si>
  <si>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</si>
  <si>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</si>
  <si>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</si>
  <si>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</si>
  <si>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</si>
  <si>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</si>
  <si>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</si>
  <si>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</si>
  <si>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</si>
  <si>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</si>
  <si>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</si>
  <si>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</si>
  <si>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</si>
  <si>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</si>
  <si>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</si>
  <si>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</si>
  <si>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</si>
  <si>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</si>
  <si>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</si>
  <si>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</si>
  <si>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</si>
  <si>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</si>
  <si>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</si>
  <si>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</si>
  <si>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</si>
  <si>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</si>
  <si>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</si>
  <si>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</si>
  <si>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</si>
  <si>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</si>
  <si>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</si>
  <si>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</si>
  <si>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</si>
  <si>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</si>
  <si>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</si>
  <si>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</si>
  <si>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</si>
  <si>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</si>
  <si>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</si>
  <si>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</si>
  <si>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</si>
  <si>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</si>
  <si>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</si>
  <si>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</si>
  <si>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</si>
  <si>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</si>
  <si>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</si>
  <si>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</si>
  <si>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</si>
  <si>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</si>
  <si>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</si>
  <si>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</si>
  <si>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</si>
  <si>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</si>
  <si>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</si>
  <si>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</si>
  <si>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</si>
  <si>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</si>
  <si>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</si>
  <si>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</si>
  <si>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</si>
  <si>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</si>
  <si>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</si>
  <si>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</si>
  <si>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</si>
  <si>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</si>
  <si>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</si>
  <si>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</si>
  <si>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</si>
  <si>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</si>
  <si>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</si>
  <si>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</si>
  <si>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</si>
  <si>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</si>
  <si>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</si>
  <si>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</si>
  <si>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</si>
  <si>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</si>
  <si>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</si>
  <si>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</si>
  <si>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</si>
  <si>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</si>
  <si>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</si>
  <si>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</si>
  <si>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</si>
  <si>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</si>
  <si>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</si>
  <si>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</si>
  <si>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</si>
  <si>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</si>
  <si>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</si>
  <si>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</si>
  <si>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</si>
  <si>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</si>
  <si>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</si>
  <si>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</si>
  <si>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</si>
  <si>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</si>
  <si>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</si>
  <si>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</si>
  <si>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</si>
  <si>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</si>
  <si>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</si>
  <si>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</si>
  <si>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</si>
  <si>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</si>
  <si>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</si>
  <si>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</si>
  <si>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</si>
  <si>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</si>
  <si>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</si>
  <si>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</si>
  <si>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</si>
  <si>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</si>
  <si>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</si>
  <si>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</si>
  <si>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</si>
  <si>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</si>
  <si>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</si>
  <si>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</si>
  <si>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</si>
  <si>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</si>
  <si>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</si>
  <si>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</si>
  <si>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</si>
  <si>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</si>
  <si>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</si>
  <si>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</si>
  <si>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</si>
  <si>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</si>
  <si>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</si>
  <si>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</si>
  <si>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</si>
  <si>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</si>
  <si>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</si>
  <si>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</si>
  <si>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</si>
  <si>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</si>
  <si>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</si>
  <si>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</si>
  <si>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</si>
  <si>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</si>
  <si>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</si>
  <si>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</si>
  <si>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</si>
  <si>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</si>
  <si>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</si>
  <si>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</si>
  <si>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</si>
  <si>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</si>
  <si>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</si>
  <si>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</si>
  <si>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</si>
  <si>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</si>
  <si>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</si>
  <si>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</si>
  <si>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</si>
  <si>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</si>
  <si>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</si>
  <si>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</si>
  <si>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</si>
  <si>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</si>
  <si>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</si>
  <si>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</si>
  <si>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</si>
  <si>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</si>
  <si>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</si>
  <si>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</si>
  <si>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</si>
  <si>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</si>
  <si>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</si>
  <si>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</si>
  <si>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</si>
  <si>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</si>
  <si>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</si>
  <si>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</si>
  <si>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</si>
  <si>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</si>
  <si>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</si>
  <si>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</si>
  <si>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</si>
  <si>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</si>
  <si>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</si>
  <si>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</si>
  <si>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</si>
  <si>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</si>
  <si>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</si>
  <si>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</si>
  <si>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</si>
  <si>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</si>
  <si>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</si>
  <si>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</si>
  <si>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</si>
  <si>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</si>
  <si>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</si>
  <si>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</si>
  <si>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</si>
  <si>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</si>
  <si>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</si>
  <si>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</si>
  <si>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</si>
  <si>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</si>
  <si>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</si>
  <si>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</si>
  <si>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</si>
  <si>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</si>
  <si>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</si>
  <si>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</si>
  <si>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</si>
  <si>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</si>
  <si>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</si>
  <si>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</si>
  <si>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</si>
  <si>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</si>
  <si>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</si>
  <si>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</si>
  <si>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</si>
  <si>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</si>
  <si>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</si>
  <si>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</si>
  <si>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</si>
  <si>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</si>
  <si>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</si>
  <si>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</si>
  <si>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</si>
  <si>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</si>
  <si>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</si>
  <si>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</si>
  <si>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</si>
  <si>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</si>
  <si>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</si>
  <si>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</si>
  <si>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</si>
  <si>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</si>
  <si>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</si>
  <si>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</si>
  <si>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</si>
  <si>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</si>
  <si>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</si>
  <si>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</si>
  <si>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</si>
  <si>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</si>
  <si>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</si>
  <si>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</si>
  <si>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</si>
  <si>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</si>
  <si>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</si>
  <si>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</si>
  <si>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</si>
  <si>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</si>
  <si>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</si>
  <si>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</si>
  <si>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</si>
  <si>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</si>
  <si>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</si>
  <si>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</si>
  <si>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</si>
  <si>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</si>
  <si>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</si>
  <si>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</si>
  <si>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</si>
  <si>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</si>
  <si>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</si>
  <si>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</si>
  <si>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</si>
  <si>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</si>
  <si>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</si>
  <si>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</si>
  <si>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</si>
  <si>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</si>
  <si>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</si>
  <si>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</si>
  <si>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</si>
  <si>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</si>
  <si>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</si>
  <si>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</si>
  <si>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</si>
  <si>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</si>
  <si>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</si>
  <si>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</si>
  <si>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</si>
  <si>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</si>
  <si>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</si>
  <si>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</si>
  <si>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</si>
  <si>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</si>
  <si>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</si>
  <si>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</si>
  <si>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</si>
  <si>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</si>
  <si>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</si>
  <si>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</si>
  <si>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</si>
  <si>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</si>
  <si>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</si>
  <si>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</si>
  <si>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</si>
  <si>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</si>
  <si>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</si>
  <si>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</si>
  <si>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</si>
  <si>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</si>
  <si>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</si>
  <si>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</si>
  <si>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</si>
  <si>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</si>
  <si>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</si>
  <si>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</si>
  <si>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</si>
  <si>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</si>
  <si>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</si>
  <si>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</si>
  <si>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</si>
  <si>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</si>
  <si>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</si>
  <si>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</si>
  <si>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</si>
  <si>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</si>
  <si>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</si>
  <si>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</si>
  <si>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</si>
  <si>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</si>
  <si>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</si>
  <si>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</si>
  <si>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</si>
  <si>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</si>
  <si>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</si>
  <si>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</si>
  <si>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</si>
  <si>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</si>
  <si>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</si>
  <si>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</si>
  <si>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</si>
  <si>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</si>
  <si>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</si>
  <si>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</si>
  <si>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</si>
  <si>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</si>
  <si>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</si>
  <si>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</si>
  <si>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</si>
  <si>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</si>
  <si>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</si>
  <si>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</si>
  <si>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</si>
  <si>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</si>
  <si>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</si>
  <si>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</si>
  <si>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</si>
  <si>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</si>
  <si>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</si>
  <si>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</si>
  <si>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</si>
  <si>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</si>
  <si>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</si>
  <si>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</si>
  <si>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</si>
  <si>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</si>
  <si>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</si>
  <si>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</si>
  <si>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</si>
  <si>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</si>
  <si>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</si>
  <si>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</si>
  <si>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</si>
  <si>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</si>
  <si>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</si>
  <si>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</si>
  <si>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</si>
  <si>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</si>
  <si>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</si>
  <si>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</si>
  <si>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</si>
  <si>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</si>
  <si>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</si>
  <si>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</si>
  <si>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</si>
  <si>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</si>
  <si>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</si>
  <si>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</si>
  <si>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</si>
  <si>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</si>
  <si>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</si>
  <si>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</si>
  <si>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</si>
  <si>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</si>
  <si>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</si>
  <si>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</si>
  <si>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</si>
  <si>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</si>
  <si>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</si>
  <si>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</si>
  <si>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</si>
  <si>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</si>
  <si>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</si>
  <si>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</si>
  <si>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</si>
  <si>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</si>
  <si>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</si>
  <si>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</si>
  <si>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</si>
  <si>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</si>
  <si>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</si>
  <si>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</si>
  <si>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</si>
  <si>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</si>
  <si>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</si>
  <si>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</si>
  <si>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</si>
  <si>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</si>
  <si>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</si>
  <si>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</si>
  <si>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</si>
  <si>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</si>
  <si>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</si>
  <si>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</si>
  <si>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</si>
  <si>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</si>
  <si>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</si>
  <si>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</si>
  <si>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</si>
  <si>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</si>
  <si>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</si>
  <si>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</si>
  <si>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</si>
  <si>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</si>
  <si>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</si>
  <si>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</si>
  <si>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</si>
  <si>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</si>
  <si>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</si>
  <si>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</si>
  <si>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</si>
  <si>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</si>
  <si>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</si>
  <si>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</si>
  <si>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</si>
  <si>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</si>
  <si>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</si>
  <si>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</si>
  <si>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</si>
  <si>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</si>
  <si>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</si>
  <si>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</si>
  <si>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</si>
  <si>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</si>
  <si>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</si>
  <si>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</si>
  <si>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</si>
  <si>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</si>
  <si>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</si>
  <si>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</si>
  <si>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</si>
  <si>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</si>
  <si>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</si>
  <si>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</si>
  <si>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</si>
  <si>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</si>
  <si>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</si>
  <si>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</si>
  <si>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</si>
  <si>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</si>
  <si>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</si>
  <si>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</si>
  <si>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</si>
  <si>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</si>
  <si>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</si>
  <si>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</si>
  <si>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</si>
  <si>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</si>
  <si>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</si>
  <si>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</si>
  <si>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</si>
  <si>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</si>
  <si>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</si>
  <si>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</si>
  <si>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</si>
  <si>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</si>
  <si>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</si>
  <si>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</si>
  <si>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</si>
  <si>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</si>
  <si>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</si>
  <si>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</si>
  <si>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</si>
  <si>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</si>
  <si>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</si>
  <si>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</si>
  <si>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</si>
  <si>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</si>
  <si>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</si>
  <si>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</si>
  <si>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</si>
  <si>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</si>
  <si>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</si>
  <si>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</si>
  <si>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</si>
  <si>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</si>
  <si>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</si>
  <si>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</si>
  <si>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</si>
  <si>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</si>
  <si>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</si>
  <si>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</si>
  <si>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</si>
  <si>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</si>
  <si>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</si>
  <si>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</si>
  <si>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</si>
  <si>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</si>
  <si>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</si>
  <si>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</si>
  <si>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</si>
  <si>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</si>
  <si>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</si>
  <si>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</si>
  <si>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</si>
  <si>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</si>
  <si>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</si>
  <si>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</si>
  <si>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</si>
  <si>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</si>
  <si>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</si>
  <si>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</si>
  <si>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</si>
  <si>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</si>
  <si>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</si>
  <si>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</si>
  <si>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</si>
  <si>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</si>
  <si>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</si>
  <si>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</si>
  <si>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</si>
  <si>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</si>
  <si>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</si>
  <si>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</si>
  <si>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</si>
  <si>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</si>
  <si>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</si>
  <si>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</si>
  <si>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</si>
  <si>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</si>
  <si>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</si>
  <si>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</si>
  <si>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</si>
  <si>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</si>
  <si>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</si>
  <si>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</si>
  <si>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</si>
  <si>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</si>
  <si>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</si>
  <si>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</si>
  <si>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</si>
  <si>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</si>
  <si>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</si>
  <si>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</si>
  <si>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</si>
  <si>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</si>
  <si>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</si>
  <si>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</si>
  <si>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</si>
  <si>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</si>
  <si>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</si>
  <si>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</si>
  <si>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</si>
  <si>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</si>
  <si>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</si>
  <si>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</si>
  <si>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</si>
  <si>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</si>
  <si>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</si>
  <si>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</si>
  <si>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</si>
  <si>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</si>
  <si>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</si>
  <si>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</si>
  <si>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</si>
  <si>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</si>
  <si>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</si>
  <si>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</si>
  <si>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</si>
  <si>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</si>
  <si>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</si>
  <si>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</si>
  <si>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</si>
  <si>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</si>
  <si>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</si>
  <si>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</si>
  <si>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</si>
  <si>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</si>
  <si>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</si>
  <si>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</si>
  <si>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</si>
  <si>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</si>
  <si>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</si>
  <si>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</si>
  <si>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</si>
  <si>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</si>
  <si>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</si>
  <si>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</si>
  <si>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</si>
  <si>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</si>
  <si>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</si>
  <si>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</si>
  <si>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</si>
  <si>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</si>
  <si>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</si>
  <si>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</si>
  <si>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</si>
  <si>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</si>
  <si>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</si>
  <si>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</si>
  <si>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</si>
  <si>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</si>
  <si>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</si>
  <si>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</si>
  <si>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</si>
  <si>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</si>
  <si>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</si>
  <si>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</si>
  <si>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</si>
  <si>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</si>
  <si>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</si>
  <si>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</si>
  <si>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</si>
  <si>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</si>
  <si>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</si>
  <si>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</si>
  <si>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</si>
  <si>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</si>
  <si>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</si>
  <si>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</si>
  <si>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</si>
  <si>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</si>
  <si>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</si>
  <si>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</si>
  <si>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</si>
  <si>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</si>
  <si>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</si>
  <si>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</si>
  <si>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</si>
  <si>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</si>
  <si>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</si>
  <si>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</si>
  <si>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</si>
  <si>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</si>
  <si>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</si>
  <si>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</si>
  <si>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</si>
  <si>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</si>
  <si>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</si>
  <si>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</si>
  <si>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</si>
  <si>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</si>
  <si>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</si>
  <si>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</si>
  <si>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</si>
  <si>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</si>
  <si>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</si>
  <si>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</si>
  <si>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</si>
  <si>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</si>
  <si>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</si>
  <si>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</si>
  <si>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</si>
  <si>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</si>
  <si>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</si>
  <si>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</si>
  <si>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</si>
  <si>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</si>
  <si>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</si>
  <si>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</si>
  <si>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</si>
  <si>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</si>
  <si>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</si>
  <si>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</si>
  <si>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</si>
  <si>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</si>
  <si>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</si>
  <si>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</si>
  <si>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</si>
  <si>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</si>
  <si>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</si>
  <si>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</si>
  <si>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</si>
  <si>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</si>
  <si>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</si>
  <si>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</si>
  <si>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</si>
  <si>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</si>
  <si>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</si>
  <si>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</si>
  <si>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</si>
  <si>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</si>
  <si>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</si>
  <si>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</si>
  <si>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</si>
  <si>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</si>
  <si>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</si>
  <si>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</si>
  <si>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</si>
  <si>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</si>
  <si>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</si>
  <si>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</si>
  <si>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</si>
  <si>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</si>
  <si>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</si>
  <si>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</si>
  <si>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</si>
  <si>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</si>
  <si>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</si>
  <si>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</si>
  <si>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</si>
  <si>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</si>
  <si>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</si>
  <si>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</si>
  <si>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</si>
  <si>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</si>
  <si>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</si>
  <si>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</si>
  <si>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</si>
  <si>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</si>
  <si>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</si>
  <si>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</si>
  <si>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</si>
  <si>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</si>
  <si>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</si>
  <si>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</si>
  <si>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</si>
  <si>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</si>
  <si>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</si>
  <si>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</si>
  <si>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</si>
  <si>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</si>
  <si>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</si>
  <si>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</si>
  <si>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</si>
  <si>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</si>
  <si>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</si>
  <si>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</si>
  <si>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</si>
  <si>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</si>
  <si>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</si>
  <si>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</si>
  <si>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</si>
  <si>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</si>
  <si>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</si>
  <si>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</si>
  <si>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</si>
  <si>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</si>
  <si>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</si>
  <si>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</si>
  <si>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</si>
  <si>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</si>
  <si>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</si>
  <si>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</si>
  <si>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</si>
  <si>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</si>
  <si>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</si>
  <si>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</si>
  <si>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</si>
  <si>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</si>
  <si>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</si>
  <si>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</si>
  <si>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</si>
  <si>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</si>
  <si>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</si>
  <si>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</si>
  <si>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</si>
  <si>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</si>
  <si>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</si>
  <si>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</si>
  <si>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</si>
  <si>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</si>
  <si>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</si>
  <si>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</si>
  <si>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</si>
  <si>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</si>
  <si>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</si>
  <si>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</si>
  <si>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</si>
  <si>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</si>
  <si>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</si>
  <si>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</si>
  <si>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</si>
  <si>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</si>
  <si>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</si>
  <si>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</si>
  <si>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</si>
  <si>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</si>
  <si>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</si>
  <si>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</si>
  <si>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</si>
  <si>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</si>
  <si>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</si>
  <si>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</si>
  <si>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</si>
  <si>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</si>
  <si>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</si>
  <si>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</si>
  <si>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</si>
  <si>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</si>
  <si>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</si>
  <si>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</si>
  <si>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</si>
  <si>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</si>
  <si>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</si>
  <si>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</si>
  <si>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</si>
  <si>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</si>
  <si>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</si>
  <si>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</si>
  <si>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</si>
  <si>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</si>
  <si>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</si>
  <si>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</si>
  <si>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</si>
  <si>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</si>
  <si>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</si>
  <si>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</si>
  <si>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</si>
  <si>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</si>
  <si>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</si>
  <si>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</si>
  <si>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</si>
  <si>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</si>
  <si>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</si>
  <si>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</si>
  <si>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</si>
  <si>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</si>
  <si>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</si>
  <si>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</si>
  <si>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</si>
  <si>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</si>
  <si>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</si>
  <si>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</si>
  <si>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</si>
  <si>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</si>
  <si>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</si>
  <si>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</si>
  <si>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</si>
  <si>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</si>
  <si>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</si>
  <si>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</si>
  <si>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</si>
  <si>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</si>
  <si>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</si>
  <si>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</si>
  <si>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</si>
  <si>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</si>
  <si>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</si>
  <si>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</si>
  <si>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</si>
  <si>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</si>
  <si>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</si>
  <si>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</si>
  <si>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</si>
  <si>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</si>
  <si>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</si>
  <si>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</si>
  <si>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</si>
  <si>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</si>
  <si>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</si>
  <si>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</si>
  <si>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</si>
  <si>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</si>
  <si>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</si>
  <si>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</si>
  <si>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</si>
  <si>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</si>
  <si>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</si>
  <si>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</si>
  <si>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</si>
  <si>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</si>
  <si>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</si>
  <si>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</si>
  <si>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</si>
  <si>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</si>
  <si>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</si>
  <si>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</si>
  <si>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</si>
  <si>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</si>
  <si>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</si>
  <si>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</si>
  <si>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</si>
  <si>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</si>
  <si>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</si>
  <si>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</si>
  <si>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</si>
  <si>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</si>
  <si>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</si>
  <si>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</si>
  <si>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</si>
  <si>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</si>
  <si>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</si>
  <si>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</si>
  <si>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</si>
  <si>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</si>
  <si>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</si>
  <si>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</si>
  <si>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</si>
  <si>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</si>
  <si>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</si>
  <si>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</si>
  <si>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</si>
  <si>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</si>
  <si>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</si>
  <si>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</si>
  <si>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</si>
  <si>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</si>
  <si>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</si>
  <si>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</si>
  <si>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</si>
  <si>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</si>
  <si>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</si>
  <si>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</si>
  <si>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</si>
  <si>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</si>
  <si>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</si>
  <si>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</si>
  <si>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</si>
  <si>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</si>
  <si>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</si>
  <si>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</si>
  <si>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</si>
  <si>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</si>
  <si>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</si>
  <si>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</si>
  <si>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</si>
  <si>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</si>
  <si>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</si>
  <si>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</si>
  <si>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</si>
  <si>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</si>
  <si>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</si>
  <si>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</si>
  <si>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</si>
  <si>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</si>
  <si>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</si>
  <si>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</si>
  <si>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</si>
  <si>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</si>
  <si>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</si>
  <si>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</si>
  <si>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</si>
  <si>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</si>
  <si>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</si>
  <si>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</si>
  <si>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</si>
  <si>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</si>
  <si>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</si>
  <si>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</si>
  <si>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</si>
  <si>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</si>
  <si>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</si>
  <si>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</si>
  <si>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</si>
  <si>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</si>
  <si>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</si>
  <si>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</si>
  <si>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</si>
  <si>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</si>
  <si>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</si>
  <si>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</si>
  <si>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</si>
  <si>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</si>
  <si>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</si>
  <si>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</si>
  <si>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</si>
  <si>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</si>
  <si>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</si>
  <si>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</si>
  <si>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</si>
  <si>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</si>
  <si>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</si>
  <si>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</si>
  <si>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</si>
  <si>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</si>
  <si>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</si>
  <si>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</si>
  <si>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</si>
  <si>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</si>
  <si>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</si>
  <si>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</si>
  <si>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</si>
  <si>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</si>
  <si>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</si>
  <si>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</si>
  <si>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</si>
  <si>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</si>
  <si>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</si>
  <si>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</si>
  <si>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</si>
  <si>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</si>
  <si>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</si>
  <si>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</si>
  <si>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</si>
  <si>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</si>
  <si>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</si>
  <si>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</si>
  <si>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</si>
  <si>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</si>
  <si>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</si>
  <si>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</si>
  <si>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</si>
  <si>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</si>
  <si>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</si>
  <si>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</si>
  <si>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</si>
  <si>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</si>
  <si>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</si>
  <si>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</si>
  <si>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</si>
  <si>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</si>
  <si>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</si>
  <si>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</si>
  <si>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</si>
  <si>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</si>
  <si>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</si>
  <si>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</si>
  <si>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</si>
  <si>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</si>
  <si>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</si>
  <si>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</si>
  <si>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</si>
  <si>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</si>
  <si>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</si>
  <si>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</si>
  <si>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</si>
  <si>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</si>
  <si>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</si>
  <si>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</si>
  <si>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</si>
  <si>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</si>
  <si>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</si>
  <si>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</si>
  <si>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</si>
  <si>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</si>
  <si>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</si>
  <si>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</si>
  <si>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</si>
  <si>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</si>
  <si>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</si>
  <si>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</si>
  <si>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</si>
  <si>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</si>
  <si>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</si>
  <si>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</si>
  <si>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</si>
  <si>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</si>
  <si>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</si>
  <si>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</si>
  <si>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</si>
  <si>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</si>
  <si>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</si>
  <si>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</si>
  <si>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</si>
  <si>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</si>
  <si>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</si>
  <si>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</si>
  <si>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</si>
  <si>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</si>
  <si>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</si>
  <si>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</si>
  <si>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</si>
  <si>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</si>
  <si>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</si>
  <si>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</si>
  <si>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</si>
  <si>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</si>
  <si>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</si>
  <si>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</si>
  <si>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</si>
  <si>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</si>
  <si>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</si>
  <si>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</si>
  <si>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</si>
  <si>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</si>
  <si>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</si>
  <si>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</si>
  <si>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</si>
  <si>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</si>
  <si>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</si>
  <si>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</si>
  <si>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</si>
  <si>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</si>
  <si>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</si>
  <si>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</si>
  <si>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</si>
  <si>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</si>
  <si>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</si>
  <si>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</si>
  <si>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</si>
  <si>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</si>
  <si>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</si>
  <si>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</si>
  <si>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</si>
  <si>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</si>
  <si>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</si>
  <si>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</si>
  <si>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</si>
  <si>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</si>
  <si>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</si>
  <si>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</si>
  <si>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</si>
  <si>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</si>
  <si>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</si>
  <si>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</si>
  <si>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</si>
  <si>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</si>
  <si>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</si>
  <si>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</si>
  <si>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</si>
  <si>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</si>
  <si>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</si>
  <si>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</si>
  <si>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</si>
  <si>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</si>
  <si>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</si>
  <si>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</si>
  <si>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</si>
  <si>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</si>
  <si>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</si>
  <si>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</si>
  <si>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</si>
  <si>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</si>
  <si>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</si>
  <si>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</si>
  <si>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</si>
  <si>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</si>
  <si>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</si>
  <si>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</si>
  <si>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</si>
  <si>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</si>
  <si>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</si>
  <si>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</si>
  <si>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</si>
  <si>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</si>
  <si>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</si>
  <si>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</si>
  <si>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</si>
  <si>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</si>
  <si>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</si>
  <si>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</si>
  <si>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</si>
  <si>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</si>
  <si>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</si>
  <si>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</si>
  <si>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</si>
  <si>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</si>
  <si>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</si>
  <si>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</si>
  <si>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</si>
  <si>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</si>
  <si>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</si>
  <si>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</si>
  <si>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</si>
  <si>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</si>
  <si>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</si>
  <si>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</si>
  <si>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</si>
  <si>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</si>
  <si>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</si>
  <si>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</si>
  <si>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</si>
  <si>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</si>
  <si>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</si>
  <si>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</si>
  <si>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</si>
  <si>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</si>
  <si>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</si>
  <si>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</si>
  <si>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</si>
  <si>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</si>
  <si>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</si>
  <si>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</si>
  <si>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</si>
  <si>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</si>
  <si>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</si>
  <si>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</si>
  <si>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</si>
  <si>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</si>
  <si>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</si>
  <si>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</si>
  <si>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</si>
  <si>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</si>
  <si>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</si>
  <si>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</si>
  <si>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</si>
  <si>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</si>
  <si>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</si>
  <si>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</si>
  <si>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</si>
  <si>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</si>
  <si>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</si>
  <si>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</si>
  <si>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</si>
  <si>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</si>
  <si>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</si>
  <si>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</si>
  <si>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</si>
  <si>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</si>
  <si>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</si>
  <si>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</si>
  <si>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</si>
  <si>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</si>
  <si>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</si>
  <si>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</si>
  <si>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</si>
  <si>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</si>
  <si>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</si>
  <si>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</si>
  <si>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</si>
  <si>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</si>
  <si>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</si>
  <si>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</si>
  <si>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</si>
  <si>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</si>
  <si>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</si>
  <si>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</si>
  <si>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</si>
  <si>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</si>
  <si>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</si>
  <si>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</si>
  <si>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</si>
  <si>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</si>
  <si>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</si>
  <si>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</si>
  <si>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</si>
  <si>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</si>
  <si>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</si>
  <si>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</si>
  <si>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</si>
  <si>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</si>
  <si>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</si>
  <si>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</si>
  <si>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</si>
  <si>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</si>
  <si>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</si>
  <si>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</si>
  <si>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</si>
  <si>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</si>
  <si>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</si>
  <si>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</si>
  <si>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</si>
  <si>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</si>
  <si>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</si>
  <si>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</si>
  <si>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</si>
  <si>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</si>
  <si>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</si>
  <si>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</si>
  <si>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</si>
  <si>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</si>
  <si>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</si>
  <si>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</si>
  <si>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</si>
  <si>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</si>
  <si>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</si>
  <si>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</si>
  <si>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</si>
  <si>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</si>
  <si>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</si>
  <si>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</si>
  <si>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</si>
  <si>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</si>
  <si>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</si>
  <si>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</si>
  <si>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</si>
  <si>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</si>
  <si>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</si>
  <si>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</si>
  <si>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</si>
  <si>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</si>
  <si>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</si>
  <si>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</si>
  <si>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</si>
  <si>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</si>
  <si>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</si>
  <si>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</si>
  <si>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</si>
  <si>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</si>
  <si>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</si>
  <si>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</si>
  <si>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</si>
  <si>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</si>
  <si>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</si>
  <si>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</si>
  <si>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</si>
  <si>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</si>
  <si>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</si>
  <si>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</si>
  <si>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</si>
  <si>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</si>
  <si>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</si>
  <si>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</si>
  <si>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</si>
  <si>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</si>
  <si>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</si>
  <si>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</si>
  <si>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</si>
  <si>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</si>
  <si>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</si>
  <si>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</si>
  <si>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</si>
  <si>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</si>
  <si>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</si>
  <si>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</si>
  <si>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</si>
  <si>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</si>
  <si>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</si>
  <si>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</si>
  <si>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</si>
  <si>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</si>
  <si>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</si>
  <si>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</si>
  <si>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</si>
  <si>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</si>
  <si>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</si>
  <si>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</si>
  <si>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</si>
  <si>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</si>
  <si>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</si>
  <si>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</si>
  <si>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</si>
  <si>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</si>
  <si>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</si>
  <si>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</si>
  <si>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</si>
  <si>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</si>
  <si>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</si>
  <si>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</si>
  <si>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</si>
  <si>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</si>
  <si>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</si>
  <si>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</si>
  <si>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</si>
  <si>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</si>
  <si>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</si>
  <si>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</si>
  <si>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</si>
  <si>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</si>
  <si>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</si>
  <si>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</si>
  <si>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</si>
  <si>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</si>
  <si>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</si>
  <si>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</si>
  <si>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</si>
  <si>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</si>
  <si>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</si>
  <si>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</si>
  <si>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</si>
  <si>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</si>
  <si>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</si>
  <si>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</si>
  <si>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</si>
  <si>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</si>
  <si>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</si>
  <si>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</si>
  <si>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</si>
  <si>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</si>
  <si>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</si>
  <si>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</si>
  <si>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</si>
  <si>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</si>
  <si>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</si>
  <si>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</si>
  <si>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</si>
  <si>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</si>
  <si>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</si>
  <si>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</si>
  <si>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</si>
  <si>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</si>
  <si>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</si>
  <si>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</si>
  <si>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</si>
  <si>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</si>
  <si>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</si>
  <si>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</si>
  <si>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</si>
  <si>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</si>
  <si>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</si>
  <si>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</si>
  <si>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</si>
  <si>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</si>
  <si>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</si>
  <si>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</si>
  <si>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</si>
  <si>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</si>
  <si>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</si>
  <si>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</si>
  <si>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</si>
  <si>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</si>
  <si>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</si>
  <si>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</si>
  <si>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</si>
  <si>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</si>
  <si>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</si>
  <si>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</si>
  <si>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</si>
  <si>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</si>
  <si>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</si>
  <si>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</si>
  <si>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</si>
  <si>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</si>
  <si>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</si>
  <si>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</si>
  <si>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</si>
  <si>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</si>
  <si>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</si>
  <si>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</si>
  <si>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</si>
  <si>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</si>
  <si>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</si>
  <si>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</si>
  <si>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</si>
  <si>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</si>
  <si>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</si>
  <si>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</si>
  <si>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</si>
  <si>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</si>
  <si>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</si>
  <si>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</si>
  <si>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</si>
  <si>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</si>
  <si>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</si>
  <si>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</si>
  <si>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</si>
  <si>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</si>
  <si>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</si>
  <si>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</si>
  <si>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</si>
  <si>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</si>
  <si>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</si>
  <si>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</si>
  <si>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</si>
  <si>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</si>
  <si>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</si>
  <si>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</si>
  <si>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</si>
  <si>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</si>
  <si>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</si>
  <si>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</si>
  <si>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</si>
  <si>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</si>
  <si>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</si>
  <si>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</si>
  <si>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</si>
  <si>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</si>
  <si>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</si>
  <si>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</si>
  <si>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</si>
  <si>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</si>
  <si>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</si>
  <si>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</si>
  <si>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</si>
  <si>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</si>
  <si>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</si>
  <si>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</si>
  <si>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</si>
  <si>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</si>
  <si>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</si>
  <si>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</si>
  <si>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</si>
  <si>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</si>
  <si>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</si>
  <si>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</si>
  <si>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</si>
  <si>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</si>
  <si>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</si>
  <si>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</si>
  <si>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</si>
  <si>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</si>
  <si>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</si>
  <si>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</si>
  <si>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</si>
  <si>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</si>
  <si>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</si>
  <si>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</si>
  <si>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</si>
  <si>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</si>
  <si>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</si>
  <si>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</si>
  <si>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</si>
  <si>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</si>
  <si>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</si>
  <si>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</si>
  <si>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</si>
  <si>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</si>
  <si>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</si>
  <si>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</si>
  <si>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</si>
  <si>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</si>
  <si>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</si>
  <si>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</si>
  <si>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</si>
  <si>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</si>
  <si>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</si>
  <si>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</si>
  <si>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</si>
  <si>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</si>
  <si>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</si>
  <si>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</si>
  <si>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</si>
  <si>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</si>
  <si>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</si>
  <si>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</si>
  <si>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</si>
  <si>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</si>
  <si>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</si>
  <si>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</si>
  <si>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</si>
  <si>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</si>
  <si>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</si>
  <si>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</si>
  <si>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</si>
  <si>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</si>
  <si>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</si>
  <si>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</si>
  <si>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</si>
  <si>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</si>
  <si>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</si>
  <si>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</si>
  <si>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</si>
  <si>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</si>
  <si>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</si>
  <si>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</si>
  <si>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</si>
  <si>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</si>
  <si>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</si>
  <si>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</si>
  <si>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</si>
  <si>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</si>
  <si>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</si>
  <si>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</si>
  <si>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</si>
  <si>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</si>
  <si>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</si>
  <si>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</si>
  <si>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</si>
  <si>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</si>
  <si>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</si>
  <si>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</si>
  <si>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</si>
  <si>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</si>
  <si>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</si>
  <si>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</si>
  <si>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</si>
  <si>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</si>
  <si>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</si>
  <si>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</si>
  <si>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</si>
  <si>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</si>
  <si>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</si>
  <si>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</si>
  <si>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</si>
  <si>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</si>
  <si>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</si>
  <si>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</si>
  <si>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</si>
  <si>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</si>
  <si>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</si>
  <si>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</si>
  <si>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</si>
  <si>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</si>
  <si>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</si>
  <si>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</si>
  <si>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</si>
  <si>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</si>
  <si>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</si>
  <si>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</si>
  <si>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</si>
  <si>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</si>
  <si>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</si>
  <si>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</si>
  <si>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</si>
  <si>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</si>
  <si>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</si>
  <si>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</si>
  <si>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</si>
  <si>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</si>
  <si>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</si>
  <si>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</si>
  <si>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</si>
  <si>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</si>
  <si>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</si>
  <si>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</si>
  <si>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</si>
  <si>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</si>
  <si>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</si>
  <si>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</si>
  <si>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</si>
  <si>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</si>
  <si>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</si>
  <si>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</si>
  <si>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</si>
  <si>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</si>
  <si>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</si>
  <si>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</si>
  <si>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</si>
  <si>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</si>
  <si>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</si>
  <si>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</si>
  <si>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</si>
  <si>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</si>
  <si>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</si>
  <si>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</si>
  <si>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</si>
  <si>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</si>
  <si>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</si>
  <si>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</si>
  <si>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</si>
  <si>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</si>
  <si>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</si>
  <si>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</si>
  <si>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</si>
  <si>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</si>
  <si>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</si>
  <si>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</si>
  <si>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</si>
  <si>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</si>
  <si>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</si>
  <si>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</si>
  <si>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</si>
  <si>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</si>
  <si>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</si>
  <si>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</si>
  <si>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</si>
  <si>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</si>
  <si>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</si>
  <si>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</si>
  <si>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</si>
  <si>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</si>
  <si>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</si>
  <si>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</si>
  <si>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</si>
  <si>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</si>
  <si>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</si>
  <si>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</si>
  <si>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</si>
  <si>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</si>
  <si>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</si>
  <si>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</si>
  <si>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</si>
  <si>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</si>
  <si>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</si>
  <si>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</si>
  <si>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</si>
  <si>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</si>
  <si>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</si>
  <si>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</si>
  <si>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</si>
  <si>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</si>
  <si>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</si>
  <si>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</si>
  <si>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</si>
  <si>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</si>
  <si>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</si>
  <si>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</si>
  <si>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</si>
  <si>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</si>
  <si>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</si>
  <si>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</si>
  <si>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</si>
  <si>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</si>
  <si>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</si>
  <si>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</si>
  <si>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</si>
  <si>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</si>
  <si>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</si>
  <si>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</si>
  <si>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</si>
  <si>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</si>
  <si>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</si>
  <si>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</si>
  <si>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</si>
  <si>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</si>
  <si>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</si>
  <si>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</si>
  <si>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</si>
  <si>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</si>
  <si>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</si>
  <si>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</si>
  <si>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</si>
  <si>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</si>
  <si>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</si>
  <si>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</si>
  <si>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</si>
  <si>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</si>
  <si>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</si>
  <si>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</si>
  <si>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</si>
  <si>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</si>
  <si>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</si>
  <si>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</si>
  <si>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</si>
  <si>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</si>
  <si>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</si>
  <si>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</si>
  <si>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</si>
  <si>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</si>
  <si>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</si>
  <si>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</si>
  <si>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</si>
  <si>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</si>
  <si>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</si>
  <si>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</si>
  <si>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</si>
  <si>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</si>
  <si>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</si>
  <si>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</si>
  <si>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</si>
  <si>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</si>
  <si>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</si>
  <si>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</si>
  <si>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</si>
  <si>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</si>
  <si>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</si>
  <si>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</si>
  <si>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</si>
  <si>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</si>
  <si>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</si>
  <si>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</si>
  <si>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</si>
  <si>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</si>
  <si>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</si>
  <si>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</si>
  <si>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</si>
  <si>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</si>
  <si>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</si>
  <si>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</si>
  <si>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</si>
  <si>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</si>
  <si>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</si>
  <si>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</si>
  <si>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</si>
  <si>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</si>
  <si>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</si>
  <si>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</si>
  <si>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</si>
  <si>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</si>
  <si>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</si>
  <si>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</si>
  <si>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</si>
  <si>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</si>
  <si>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</si>
  <si>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</si>
  <si>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</si>
  <si>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</si>
  <si>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</si>
  <si>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</si>
  <si>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</si>
  <si>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</si>
  <si>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</si>
  <si>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</si>
  <si>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</si>
  <si>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</si>
  <si>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</si>
  <si>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</si>
  <si>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</si>
  <si>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</si>
  <si>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</si>
  <si>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</si>
  <si>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</si>
  <si>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</si>
  <si>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</si>
  <si>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</si>
  <si>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</si>
  <si>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</si>
  <si>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</si>
  <si>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</si>
  <si>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</si>
  <si>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</si>
  <si>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</si>
  <si>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</si>
  <si>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</si>
  <si>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</si>
  <si>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</si>
  <si>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</si>
  <si>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</si>
  <si>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</si>
  <si>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</si>
  <si>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</si>
  <si>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</si>
  <si>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</si>
  <si>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</si>
  <si>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</si>
  <si>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</si>
  <si>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</si>
  <si>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</si>
  <si>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</si>
  <si>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</si>
  <si>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</si>
  <si>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</si>
  <si>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</si>
  <si>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</si>
  <si>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</si>
  <si>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</si>
  <si>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</si>
  <si>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</si>
  <si>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</si>
  <si>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</si>
  <si>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</si>
  <si>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</si>
  <si>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</si>
  <si>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</si>
  <si>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</si>
  <si>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</si>
  <si>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</si>
  <si>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</si>
  <si>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</si>
  <si>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</si>
  <si>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</si>
  <si>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</si>
  <si>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</si>
  <si>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</si>
  <si>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</si>
  <si>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</si>
  <si>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</si>
  <si>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</si>
  <si>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</si>
  <si>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</si>
  <si>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</si>
  <si>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</si>
  <si>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</si>
  <si>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</si>
  <si>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</si>
  <si>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</si>
  <si>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</si>
  <si>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</si>
  <si>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</si>
  <si>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</si>
  <si>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</si>
  <si>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</si>
  <si>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</si>
  <si>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</si>
  <si>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</si>
  <si>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</si>
  <si>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</si>
  <si>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</si>
  <si>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</si>
  <si>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</si>
  <si>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</si>
  <si>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</si>
  <si>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</si>
  <si>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</si>
  <si>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</si>
  <si>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</si>
  <si>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</si>
  <si>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</si>
  <si>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</si>
  <si>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</si>
  <si>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</si>
  <si>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</si>
  <si>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</si>
  <si>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</si>
  <si>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</si>
  <si>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</si>
  <si>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</si>
  <si>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</si>
  <si>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</si>
  <si>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</si>
  <si>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</si>
  <si>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</si>
  <si>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</si>
  <si>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</si>
  <si>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</si>
  <si>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</si>
  <si>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</si>
  <si>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</si>
  <si>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</si>
  <si>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</si>
  <si>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</si>
  <si>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</si>
  <si>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</si>
  <si>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</si>
  <si>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</si>
  <si>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</si>
  <si>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</si>
  <si>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</si>
  <si>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</si>
  <si>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</si>
  <si>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</si>
  <si>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</si>
  <si>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</si>
  <si>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</si>
  <si>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</si>
  <si>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</si>
  <si>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</si>
  <si>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</si>
  <si>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</si>
  <si>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</si>
  <si>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</si>
  <si>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</si>
  <si>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</si>
  <si>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</si>
  <si>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</si>
  <si>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</si>
  <si>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</si>
  <si>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</si>
  <si>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</si>
  <si>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</si>
  <si>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</si>
  <si>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</si>
  <si>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</si>
  <si>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</si>
  <si>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</si>
  <si>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</si>
  <si>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</si>
  <si>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</si>
  <si>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</si>
  <si>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</si>
  <si>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</si>
  <si>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</si>
  <si>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</si>
  <si>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</si>
  <si>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</si>
  <si>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</si>
  <si>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</si>
  <si>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</si>
  <si>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</si>
  <si>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</si>
  <si>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</si>
  <si>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</si>
  <si>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</si>
  <si>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</si>
  <si>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</si>
  <si>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</si>
  <si>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</si>
  <si>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</si>
  <si>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</si>
  <si>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</si>
  <si>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</si>
  <si>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</si>
  <si>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</si>
  <si>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</si>
  <si>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</si>
  <si>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</si>
  <si>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</si>
  <si>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</si>
  <si>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</si>
  <si>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</si>
  <si>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</si>
  <si>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</si>
  <si>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</si>
  <si>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</si>
  <si>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</si>
  <si>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</si>
  <si>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</si>
  <si>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</si>
  <si>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</si>
  <si>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</si>
  <si>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</si>
  <si>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</si>
  <si>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</si>
  <si>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</si>
  <si>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</si>
  <si>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</si>
  <si>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</si>
  <si>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</si>
  <si>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</si>
  <si>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</si>
  <si>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</si>
  <si>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</si>
  <si>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</si>
  <si>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</si>
  <si>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</si>
  <si>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</si>
  <si>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</si>
  <si>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</si>
  <si>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</si>
  <si>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</si>
  <si>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</si>
  <si>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</si>
  <si>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</si>
  <si>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</si>
  <si>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</si>
  <si>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</si>
  <si>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</si>
  <si>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</si>
  <si>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</si>
  <si>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</si>
  <si>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</si>
  <si>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</si>
  <si>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</si>
  <si>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</si>
  <si>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</si>
  <si>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</si>
  <si>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</si>
  <si>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</si>
  <si>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</si>
  <si>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</si>
  <si>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</si>
  <si>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</si>
  <si>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</si>
  <si>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</si>
  <si>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</si>
  <si>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</si>
  <si>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</si>
  <si>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</si>
  <si>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</si>
  <si>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</si>
  <si>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</si>
  <si>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</si>
  <si>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</si>
  <si>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</si>
  <si>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</si>
  <si>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</si>
  <si>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</si>
  <si>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</si>
  <si>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</si>
  <si>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</si>
  <si>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</si>
  <si>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</si>
  <si>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</si>
  <si>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</si>
  <si>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</si>
  <si>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</si>
  <si>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</si>
  <si>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</si>
  <si>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</si>
  <si>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</si>
  <si>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</si>
  <si>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</si>
  <si>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</si>
  <si>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</si>
  <si>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</si>
  <si>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</si>
  <si>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</si>
  <si>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</si>
  <si>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</si>
  <si>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</si>
  <si>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</si>
  <si>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</si>
  <si>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</si>
  <si>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</si>
  <si>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</si>
  <si>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</si>
  <si>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</si>
  <si>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</si>
  <si>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</si>
  <si>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</si>
  <si>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</si>
  <si>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</si>
  <si>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</si>
  <si>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</si>
  <si>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</si>
  <si>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</si>
  <si>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</si>
  <si>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</si>
  <si>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</si>
  <si>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</si>
  <si>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</si>
  <si>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</si>
  <si>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</si>
  <si>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</si>
  <si>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</si>
  <si>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</si>
  <si>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</si>
  <si>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</si>
  <si>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</si>
  <si>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</si>
  <si>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</si>
  <si>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</si>
  <si>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</si>
  <si>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</si>
  <si>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</si>
  <si>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</si>
  <si>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</si>
  <si>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</si>
  <si>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</si>
  <si>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</si>
  <si>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</si>
  <si>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</si>
  <si>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</si>
  <si>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</si>
  <si>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</si>
  <si>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</si>
  <si>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</si>
  <si>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</si>
  <si>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</si>
  <si>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</si>
  <si>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</si>
  <si>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</si>
  <si>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</si>
  <si>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</si>
  <si>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</si>
  <si>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</si>
  <si>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</si>
  <si>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</si>
  <si>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</si>
  <si>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</si>
  <si>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</si>
  <si>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</si>
  <si>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</si>
  <si>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</si>
  <si>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</si>
  <si>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</si>
  <si>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</si>
  <si>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</si>
  <si>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</si>
  <si>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</si>
  <si>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</si>
  <si>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</si>
  <si>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</si>
  <si>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</si>
  <si>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</si>
  <si>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</si>
  <si>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</si>
  <si>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</si>
  <si>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</si>
  <si>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</si>
  <si>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</si>
  <si>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</si>
  <si>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</si>
  <si>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</si>
  <si>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</si>
  <si>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</si>
  <si>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</si>
  <si>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</si>
  <si>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</si>
  <si>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</si>
  <si>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</si>
  <si>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</si>
  <si>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</si>
  <si>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</si>
  <si>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</si>
  <si>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</si>
  <si>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</si>
  <si>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</si>
  <si>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</si>
  <si>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</si>
  <si>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</si>
  <si>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</si>
  <si>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</si>
  <si>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</si>
  <si>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</si>
  <si>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</si>
  <si>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</si>
  <si>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</si>
  <si>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</si>
  <si>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</si>
  <si>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</si>
  <si>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</si>
  <si>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</si>
  <si>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</si>
  <si>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</si>
  <si>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</si>
  <si>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</si>
  <si>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</si>
  <si>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</si>
  <si>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</si>
  <si>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</si>
  <si>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</si>
  <si>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</si>
  <si>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</si>
  <si>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</si>
  <si>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</si>
  <si>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</si>
  <si>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</si>
  <si>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</si>
  <si>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</si>
  <si>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</si>
  <si>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</si>
  <si>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</si>
  <si>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</si>
  <si>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</si>
  <si>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</si>
  <si>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</si>
  <si>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</si>
  <si>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</si>
  <si>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</si>
  <si>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</si>
  <si>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</si>
  <si>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</si>
  <si>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</si>
  <si>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</si>
  <si>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</si>
  <si>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</si>
  <si>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</si>
  <si>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</si>
  <si>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</si>
  <si>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</si>
  <si>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</si>
  <si>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</si>
  <si>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</si>
  <si>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</si>
  <si>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</si>
  <si>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</si>
  <si>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</si>
  <si>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</si>
  <si>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</si>
  <si>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</si>
  <si>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</si>
  <si>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</si>
  <si>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</si>
  <si>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</si>
  <si>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</si>
  <si>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</si>
  <si>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</si>
  <si>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</si>
  <si>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</si>
  <si>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</si>
  <si>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</si>
  <si>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</si>
  <si>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</si>
  <si>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</si>
  <si>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</si>
  <si>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</si>
  <si>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</si>
  <si>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</si>
  <si>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</si>
  <si>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</si>
  <si>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</si>
  <si>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</si>
  <si>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</si>
  <si>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</si>
  <si>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</si>
  <si>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</si>
  <si>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</si>
  <si>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</si>
  <si>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</si>
  <si>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</si>
  <si>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</si>
  <si>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</si>
  <si>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</si>
  <si>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</si>
  <si>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</si>
  <si>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</si>
  <si>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</si>
  <si>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</si>
  <si>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</si>
  <si>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</si>
  <si>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</si>
  <si>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</si>
  <si>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</si>
  <si>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</si>
  <si>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</si>
  <si>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</si>
  <si>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</si>
  <si>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</si>
  <si>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</si>
  <si>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</si>
  <si>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</si>
  <si>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</si>
  <si>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</si>
  <si>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</si>
  <si>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</si>
  <si>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</si>
  <si>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</si>
  <si>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</si>
  <si>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</si>
  <si>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</si>
  <si>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</si>
  <si>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</si>
  <si>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</si>
  <si>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</si>
  <si>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</si>
  <si>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</si>
  <si>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</si>
  <si>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</si>
  <si>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</si>
  <si>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</si>
  <si>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</si>
  <si>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</si>
  <si>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</si>
  <si>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</si>
  <si>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</si>
  <si>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</si>
  <si>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</si>
  <si>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</si>
  <si>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</si>
  <si>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</si>
  <si>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</si>
  <si>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</si>
  <si>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</si>
  <si>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</si>
  <si>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</si>
  <si>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</si>
  <si>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</si>
  <si>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</si>
  <si>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</si>
  <si>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</si>
  <si>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</si>
  <si>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</si>
  <si>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</si>
  <si>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</si>
  <si>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</si>
  <si>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</si>
  <si>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</si>
  <si>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</si>
  <si>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</si>
  <si>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</si>
  <si>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</si>
  <si>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</si>
  <si>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</si>
  <si>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</si>
  <si>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</si>
  <si>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</si>
  <si>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</si>
  <si>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</si>
  <si>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</si>
  <si>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</si>
  <si>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</si>
  <si>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</si>
  <si>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</si>
  <si>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</si>
  <si>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</si>
  <si>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</si>
  <si>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</si>
  <si>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</si>
  <si>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</si>
  <si>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</si>
  <si>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</si>
  <si>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</si>
  <si>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</si>
  <si>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</si>
  <si>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</si>
  <si>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</si>
  <si>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</si>
  <si>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</si>
  <si>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</si>
  <si>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</si>
  <si>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</si>
  <si>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</si>
  <si>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</si>
  <si>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</si>
  <si>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</si>
  <si>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</si>
  <si>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</si>
  <si>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</si>
  <si>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</si>
  <si>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</si>
  <si>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</si>
  <si>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</si>
  <si>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</si>
  <si>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</si>
  <si>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</si>
  <si>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</si>
  <si>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</si>
  <si>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</si>
  <si>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</si>
  <si>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</si>
  <si>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</si>
  <si>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</si>
  <si>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</si>
  <si>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</si>
  <si>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</si>
  <si>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</si>
  <si>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</si>
  <si>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</si>
  <si>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</si>
  <si>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</si>
  <si>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</si>
  <si>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</si>
  <si>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</si>
  <si>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</si>
  <si>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</si>
  <si>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</si>
  <si>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</si>
  <si>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</si>
  <si>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</si>
  <si>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</si>
  <si>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</si>
  <si>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</si>
  <si>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</si>
  <si>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</si>
  <si>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</si>
  <si>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</si>
  <si>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</si>
  <si>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</si>
  <si>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</si>
  <si>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</si>
  <si>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</si>
  <si>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</si>
  <si>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</si>
  <si>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</si>
  <si>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</si>
  <si>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</si>
  <si>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</si>
  <si>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</si>
  <si>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</si>
  <si>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</si>
  <si>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</si>
  <si>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</si>
  <si>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</si>
  <si>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</si>
  <si>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</si>
  <si>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</si>
  <si>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</si>
  <si>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</si>
  <si>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</si>
  <si>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</si>
  <si>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</si>
  <si>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</si>
  <si>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</si>
  <si>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</si>
  <si>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</si>
  <si>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</si>
  <si>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</si>
  <si>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</si>
  <si>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</si>
  <si>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</si>
  <si>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</si>
  <si>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</si>
  <si>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</si>
  <si>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</si>
  <si>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</si>
  <si>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</si>
  <si>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</si>
  <si>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</si>
  <si>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</si>
  <si>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</si>
  <si>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</si>
  <si>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</si>
  <si>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</si>
  <si>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</si>
  <si>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</si>
  <si>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</si>
  <si>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</si>
  <si>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</si>
  <si>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</si>
  <si>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</si>
  <si>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</si>
  <si>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</si>
  <si>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</si>
  <si>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</si>
  <si>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</si>
  <si>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</si>
  <si>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</si>
  <si>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</si>
  <si>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</si>
  <si>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</si>
  <si>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</si>
  <si>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</si>
  <si>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</si>
  <si>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</si>
  <si>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</si>
  <si>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</si>
  <si>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</si>
  <si>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</si>
  <si>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</si>
  <si>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</si>
  <si>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</si>
  <si>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</si>
  <si>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</si>
  <si>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</si>
  <si>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</si>
  <si>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</si>
  <si>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</si>
  <si>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</si>
  <si>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</si>
  <si>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</si>
  <si>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</si>
  <si>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</si>
  <si>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</si>
  <si>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</si>
  <si>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</si>
  <si>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</si>
  <si>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</si>
  <si>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</si>
  <si>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</si>
  <si>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</si>
  <si>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</si>
  <si>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</si>
  <si>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</si>
  <si>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</si>
  <si>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</si>
  <si>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</si>
  <si>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</si>
  <si>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</si>
  <si>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</si>
  <si>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</si>
  <si>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</si>
  <si>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</si>
  <si>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</si>
  <si>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</si>
  <si>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</si>
  <si>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</si>
  <si>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</si>
  <si>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</si>
  <si>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</si>
  <si>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</si>
  <si>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</si>
  <si>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</si>
  <si>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</si>
  <si>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</si>
  <si>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</si>
  <si>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</si>
  <si>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</si>
  <si>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</si>
  <si>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</si>
  <si>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</si>
  <si>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</si>
  <si>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</si>
  <si>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</si>
  <si>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</si>
  <si>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</si>
  <si>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</si>
  <si>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</si>
  <si>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</si>
  <si>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</si>
  <si>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</si>
  <si>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</si>
  <si>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</si>
  <si>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</si>
  <si>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</si>
  <si>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</si>
  <si>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</si>
  <si>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</si>
  <si>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</si>
  <si>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</si>
  <si>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</si>
  <si>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</si>
  <si>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</si>
  <si>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</si>
  <si>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</si>
  <si>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</si>
  <si>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</si>
  <si>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</si>
  <si>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</si>
  <si>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</si>
  <si>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</si>
  <si>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</si>
  <si>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</si>
  <si>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</si>
  <si>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</si>
  <si>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</si>
  <si>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</si>
  <si>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</si>
  <si>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</si>
  <si>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</si>
  <si>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</si>
  <si>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</si>
  <si>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</si>
  <si>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</si>
  <si>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</si>
  <si>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</si>
  <si>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</si>
  <si>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</si>
  <si>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</si>
  <si>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</si>
  <si>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</si>
  <si>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</si>
  <si>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</si>
  <si>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</si>
  <si>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</si>
  <si>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</si>
  <si>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</si>
  <si>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</si>
  <si>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</si>
  <si>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</si>
  <si>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</si>
  <si>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</si>
  <si>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</si>
  <si>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</si>
  <si>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</si>
  <si>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</si>
  <si>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</si>
  <si>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</si>
  <si>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</si>
  <si>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</si>
  <si>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</si>
  <si>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</si>
  <si>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</si>
  <si>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</si>
  <si>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</si>
  <si>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</si>
  <si>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</si>
  <si>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</si>
  <si>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</si>
  <si>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</si>
  <si>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</si>
  <si>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</si>
  <si>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</si>
  <si>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</si>
  <si>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</si>
  <si>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</si>
  <si>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</si>
  <si>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</si>
  <si>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</si>
  <si>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</si>
  <si>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</si>
  <si>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</si>
  <si>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</si>
  <si>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</si>
  <si>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</si>
  <si>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</si>
  <si>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</si>
  <si>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</si>
  <si>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</si>
  <si>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</si>
  <si>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</si>
  <si>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</si>
  <si>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</si>
  <si>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</si>
  <si>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</si>
  <si>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</si>
  <si>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</si>
  <si>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</si>
  <si>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</si>
  <si>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</si>
  <si>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</si>
  <si>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</si>
  <si>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</si>
  <si>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</si>
  <si>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</si>
  <si>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</si>
  <si>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</si>
  <si>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</si>
  <si>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</si>
  <si>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</si>
  <si>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</si>
  <si>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</si>
  <si>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</si>
  <si>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</si>
  <si>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</si>
  <si>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</si>
  <si>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</si>
  <si>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</si>
  <si>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</si>
  <si>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</si>
  <si>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</si>
  <si>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</si>
  <si>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</si>
  <si>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</si>
  <si>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</si>
  <si>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</si>
  <si>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</si>
  <si>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</si>
  <si>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</si>
  <si>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</si>
  <si>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</si>
  <si>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</si>
  <si>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</si>
  <si>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</si>
  <si>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</si>
  <si>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</si>
  <si>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</si>
  <si>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</si>
  <si>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</si>
  <si>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</si>
  <si>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</si>
  <si>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</si>
  <si>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</si>
  <si>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</si>
  <si>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</si>
  <si>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</si>
  <si>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</si>
  <si>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</si>
  <si>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</si>
  <si>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</si>
  <si>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</si>
  <si>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</si>
  <si>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</si>
  <si>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</si>
  <si>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</si>
  <si>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</si>
  <si>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</si>
  <si>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</si>
  <si>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</si>
  <si>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</si>
  <si>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</si>
  <si>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</si>
  <si>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</si>
  <si>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</si>
  <si>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</si>
  <si>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</si>
  <si>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</si>
  <si>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</si>
  <si>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</si>
  <si>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</si>
  <si>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</si>
  <si>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</si>
  <si>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</si>
  <si>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</si>
  <si>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</si>
  <si>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</si>
  <si>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</si>
  <si>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</si>
  <si>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</si>
  <si>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</si>
  <si>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</si>
  <si>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</si>
  <si>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</si>
  <si>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</si>
  <si>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</si>
  <si>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</si>
  <si>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</si>
  <si>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</si>
  <si>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</si>
  <si>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</si>
  <si>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</si>
  <si>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</si>
  <si>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</si>
  <si>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</si>
  <si>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</si>
  <si>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</si>
  <si>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</si>
  <si>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</si>
  <si>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</si>
  <si>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</si>
  <si>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</si>
  <si>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</si>
  <si>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</si>
  <si>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</si>
  <si>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</si>
  <si>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</si>
  <si>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</si>
  <si>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</si>
  <si>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</si>
  <si>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</si>
  <si>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</si>
  <si>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</si>
  <si>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</si>
  <si>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</si>
  <si>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</si>
  <si>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</si>
  <si>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</si>
  <si>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</si>
  <si>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</si>
  <si>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</si>
  <si>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</si>
  <si>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</si>
  <si>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</si>
  <si>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</si>
  <si>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</si>
  <si>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</si>
  <si>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</si>
  <si>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</si>
  <si>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</si>
  <si>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</si>
  <si>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</si>
  <si>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</si>
  <si>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</si>
  <si>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</si>
  <si>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</si>
  <si>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</si>
  <si>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</si>
  <si>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</si>
  <si>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</si>
  <si>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</si>
  <si>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</si>
  <si>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</si>
  <si>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</si>
  <si>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</si>
  <si>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</si>
  <si>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</si>
  <si>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</si>
  <si>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</si>
  <si>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</si>
  <si>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</si>
  <si>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</si>
  <si>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</si>
  <si>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</si>
  <si>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</si>
  <si>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</si>
  <si>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</si>
  <si>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</si>
  <si>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</si>
  <si>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</si>
  <si>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</si>
  <si>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</si>
  <si>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</si>
  <si>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</si>
  <si>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</si>
  <si>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</si>
  <si>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</si>
  <si>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</si>
  <si>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</si>
  <si>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</si>
  <si>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</si>
  <si>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</si>
  <si>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</si>
  <si>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</si>
  <si>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</si>
  <si>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</si>
  <si>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</si>
  <si>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</si>
  <si>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</si>
  <si>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</si>
  <si>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</si>
  <si>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</si>
  <si>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</si>
  <si>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</si>
  <si>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</si>
  <si>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</si>
  <si>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</si>
  <si>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</si>
  <si>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</si>
  <si>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</si>
  <si>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</si>
  <si>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</si>
  <si>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</si>
  <si>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</si>
  <si>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</si>
  <si>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</si>
  <si>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</si>
  <si>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</si>
  <si>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</si>
  <si>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</si>
  <si>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</si>
  <si>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</si>
  <si>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</si>
  <si>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</si>
  <si>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</si>
  <si>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</si>
  <si>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</si>
  <si>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</si>
  <si>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</si>
  <si>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</si>
  <si>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</si>
  <si>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</si>
  <si>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</si>
  <si>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</si>
  <si>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</si>
  <si>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</si>
  <si>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</si>
  <si>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</si>
  <si>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</si>
  <si>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</si>
  <si>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</si>
  <si>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</si>
  <si>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</si>
  <si>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</si>
  <si>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</si>
  <si>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</si>
  <si>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</si>
  <si>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</si>
  <si>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</si>
  <si>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</si>
  <si>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</si>
  <si>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</si>
  <si>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</si>
  <si>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</si>
  <si>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</si>
  <si>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</si>
  <si>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</si>
  <si>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</si>
  <si>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</si>
  <si>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</si>
  <si>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</si>
  <si>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</si>
  <si>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</si>
  <si>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</si>
  <si>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</si>
  <si>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</si>
  <si>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</si>
  <si>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</si>
  <si>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</si>
  <si>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</si>
  <si>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</si>
  <si>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</si>
  <si>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</si>
  <si>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</si>
  <si>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</si>
  <si>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</si>
  <si>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</si>
  <si>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</si>
  <si>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</si>
  <si>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</si>
  <si>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</si>
  <si>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</si>
  <si>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</si>
  <si>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</si>
  <si>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</si>
  <si>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</si>
  <si>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</si>
  <si>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</si>
  <si>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</si>
  <si>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</si>
  <si>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</si>
  <si>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</si>
  <si>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</si>
  <si>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</si>
  <si>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</si>
  <si>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</si>
  <si>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</si>
  <si>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</si>
  <si>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</si>
  <si>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</si>
  <si>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</si>
  <si>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</si>
  <si>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</si>
  <si>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</si>
  <si>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</si>
  <si>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</si>
  <si>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</si>
  <si>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</si>
  <si>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</si>
  <si>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</si>
  <si>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</si>
  <si>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</si>
  <si>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</si>
  <si>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</si>
  <si>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</si>
  <si>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</si>
  <si>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</si>
  <si>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</si>
  <si>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</si>
  <si>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</si>
  <si>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</si>
  <si>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</si>
  <si>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</si>
  <si>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</si>
  <si>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</si>
  <si>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</si>
  <si>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</si>
  <si>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</si>
  <si>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</si>
  <si>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</si>
  <si>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</si>
  <si>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</si>
  <si>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</si>
  <si>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</si>
  <si>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</si>
  <si>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</si>
  <si>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</si>
  <si>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</si>
  <si>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</si>
  <si>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</si>
  <si>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</si>
  <si>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</si>
  <si>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</si>
  <si>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</si>
  <si>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</si>
  <si>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</si>
  <si>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</si>
  <si>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</si>
  <si>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</si>
  <si>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</si>
  <si>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</si>
  <si>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</si>
  <si>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</si>
  <si>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</si>
  <si>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</si>
  <si>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</si>
  <si>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</si>
  <si>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</si>
  <si>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</si>
  <si>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</si>
  <si>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</si>
  <si>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</si>
  <si>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</si>
  <si>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</si>
  <si>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</si>
  <si>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</si>
  <si>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</si>
  <si>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</si>
  <si>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</si>
  <si>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</si>
  <si>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</si>
  <si>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</si>
  <si>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</si>
  <si>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</si>
  <si>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</si>
  <si>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</si>
  <si>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</si>
  <si>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</si>
  <si>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</si>
  <si>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</si>
  <si>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</si>
  <si>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</si>
  <si>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</si>
  <si>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</si>
  <si>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</si>
  <si>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</si>
  <si>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</si>
  <si>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</si>
  <si>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</si>
  <si>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</si>
  <si>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</si>
  <si>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</si>
  <si>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</si>
  <si>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</si>
  <si>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</si>
  <si>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</si>
  <si>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</si>
  <si>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</si>
  <si>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</si>
  <si>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</si>
  <si>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</si>
  <si>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</si>
  <si>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</si>
  <si>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</si>
  <si>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</si>
  <si>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</si>
  <si>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</si>
  <si>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</si>
  <si>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</si>
  <si>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</si>
  <si>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</si>
  <si>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</si>
  <si>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</si>
  <si>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</si>
  <si>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</si>
  <si>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</si>
  <si>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</si>
  <si>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</si>
  <si>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</si>
  <si>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</si>
  <si>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</si>
  <si>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</si>
  <si>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</si>
  <si>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</si>
  <si>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</si>
  <si>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</si>
  <si>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</si>
  <si>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</si>
  <si>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</si>
  <si>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</si>
  <si>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</si>
  <si>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</si>
  <si>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</si>
  <si>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</si>
  <si>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</si>
  <si>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</si>
  <si>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</si>
  <si>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</si>
  <si>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</si>
  <si>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</si>
  <si>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</si>
  <si>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</si>
  <si>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</si>
  <si>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</si>
  <si>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</si>
  <si>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</si>
  <si>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</si>
  <si>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</si>
  <si>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</si>
  <si>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</si>
  <si>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</si>
  <si>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</si>
  <si>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</si>
  <si>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</si>
  <si>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</si>
  <si>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</si>
  <si>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</si>
  <si>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</si>
  <si>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</si>
  <si>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</si>
  <si>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</si>
  <si>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</si>
  <si>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</si>
  <si>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</si>
  <si>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</si>
  <si>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</si>
  <si>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</si>
  <si>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</si>
  <si>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</si>
  <si>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</si>
  <si>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</si>
  <si>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</si>
  <si>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</si>
  <si>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</si>
  <si>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</si>
  <si>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</si>
  <si>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</si>
  <si>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</si>
  <si>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</si>
  <si>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</si>
  <si>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</si>
  <si>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</si>
  <si>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</si>
  <si>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</si>
  <si>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</si>
  <si>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</si>
  <si>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</si>
  <si>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</si>
  <si>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</si>
  <si>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</si>
  <si>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</si>
  <si>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</si>
  <si>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</si>
  <si>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</si>
  <si>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</si>
  <si>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</si>
  <si>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</si>
  <si>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</si>
  <si>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</si>
  <si>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</si>
  <si>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</si>
  <si>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</si>
  <si>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</si>
  <si>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</si>
  <si>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</si>
  <si>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</si>
  <si>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</si>
  <si>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</si>
  <si>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</si>
  <si>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</si>
  <si>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</si>
  <si>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</si>
  <si>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</si>
  <si>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</si>
  <si>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</si>
  <si>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</si>
  <si>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</si>
  <si>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</si>
  <si>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</si>
  <si>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</si>
  <si>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</si>
  <si>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</si>
  <si>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</si>
  <si>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</si>
  <si>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</si>
  <si>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</si>
  <si>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</si>
  <si>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</si>
  <si>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</si>
  <si>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</si>
  <si>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</si>
  <si>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</si>
  <si>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</si>
  <si>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</si>
  <si>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</si>
  <si>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</si>
  <si>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</si>
  <si>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</si>
  <si>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</si>
  <si>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</si>
  <si>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</si>
  <si>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</si>
  <si>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</si>
  <si>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</si>
  <si>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</si>
  <si>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</si>
  <si>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</si>
  <si>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</si>
  <si>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</si>
  <si>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</si>
  <si>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</si>
  <si>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</si>
  <si>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</si>
  <si>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</si>
  <si>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</si>
  <si>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</si>
  <si>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</si>
  <si>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</si>
  <si>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</si>
  <si>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</si>
  <si>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</si>
  <si>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</si>
  <si>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</si>
  <si>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</si>
  <si>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</si>
  <si>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</si>
  <si>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</si>
  <si>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</si>
  <si>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</si>
  <si>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</si>
  <si>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</si>
  <si>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</si>
  <si>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</si>
  <si>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</si>
  <si>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</si>
  <si>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</si>
  <si>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</si>
  <si>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</si>
  <si>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</si>
  <si>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</si>
  <si>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</si>
  <si>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</si>
  <si>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</si>
  <si>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</si>
  <si>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</si>
  <si>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</si>
  <si>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</si>
  <si>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</si>
  <si>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</si>
  <si>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</si>
  <si>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</si>
  <si>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</si>
  <si>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</si>
  <si>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</si>
  <si>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</si>
  <si>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</si>
  <si>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</si>
  <si>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</si>
  <si>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</si>
  <si>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</si>
  <si>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</si>
  <si>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</si>
  <si>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</si>
  <si>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</si>
  <si>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</si>
  <si>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</si>
  <si>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</si>
  <si>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</si>
  <si>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</si>
  <si>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</si>
  <si>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</si>
  <si>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</si>
  <si>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</si>
  <si>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</si>
  <si>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</si>
  <si>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</si>
  <si>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</si>
  <si>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</si>
  <si>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</si>
  <si>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</si>
  <si>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</si>
  <si>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</si>
  <si>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</si>
  <si>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</si>
  <si>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</si>
  <si>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</si>
  <si>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</si>
  <si>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</si>
  <si>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</si>
  <si>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</si>
  <si>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</si>
  <si>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</si>
  <si>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</si>
  <si>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</si>
  <si>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</si>
  <si>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</si>
  <si>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</si>
  <si>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</si>
  <si>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</si>
  <si>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</si>
  <si>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</si>
  <si>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</si>
  <si>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</si>
  <si>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</si>
  <si>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</si>
  <si>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</si>
  <si>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</si>
  <si>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</si>
  <si>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</si>
  <si>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</si>
  <si>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</si>
  <si>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</si>
  <si>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</si>
  <si>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</si>
  <si>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</si>
  <si>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</si>
  <si>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</si>
  <si>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</si>
  <si>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</si>
  <si>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</si>
  <si>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</si>
  <si>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</si>
  <si>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</si>
  <si>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</si>
  <si>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</si>
  <si>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</si>
  <si>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</si>
  <si>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</si>
  <si>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</si>
  <si>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</si>
  <si>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</si>
  <si>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</si>
  <si>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</si>
  <si>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</si>
  <si>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</si>
  <si>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</si>
  <si>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</si>
  <si>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</si>
  <si>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</si>
  <si>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</si>
  <si>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</si>
  <si>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</si>
  <si>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</si>
  <si>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</si>
  <si>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</si>
  <si>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</si>
  <si>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</si>
  <si>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</si>
  <si>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</si>
  <si>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</si>
  <si>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</si>
  <si>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</si>
  <si>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</si>
  <si>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</si>
  <si>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</si>
  <si>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</si>
  <si>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</si>
  <si>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</si>
  <si>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</si>
  <si>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</si>
  <si>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</si>
  <si>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</si>
  <si>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</si>
  <si>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</si>
  <si>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</si>
  <si>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</si>
  <si>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</si>
  <si>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</si>
  <si>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</si>
  <si>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</si>
  <si>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</si>
  <si>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</si>
  <si>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</si>
  <si>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</si>
  <si>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</si>
  <si>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</si>
  <si>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</si>
  <si>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</si>
  <si>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</si>
  <si>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</si>
  <si>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</si>
  <si>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</si>
  <si>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</si>
  <si>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</si>
  <si>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</si>
  <si>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</si>
  <si>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</si>
  <si>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</si>
  <si>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</si>
  <si>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</si>
  <si>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</si>
  <si>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</si>
  <si>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</si>
  <si>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</si>
  <si>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</si>
  <si>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</si>
  <si>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</si>
  <si>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</si>
  <si>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</si>
  <si>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</si>
  <si>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</si>
  <si>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</si>
  <si>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</si>
  <si>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</si>
  <si>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</si>
  <si>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</si>
  <si>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</si>
  <si>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</si>
  <si>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</si>
  <si>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</si>
  <si>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</si>
  <si>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</si>
  <si>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</si>
  <si>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</si>
  <si>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</si>
  <si>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</si>
  <si>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</si>
  <si>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</si>
  <si>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</si>
  <si>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</si>
  <si>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</si>
  <si>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</si>
  <si>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</si>
  <si>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</si>
  <si>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</si>
  <si>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</si>
  <si>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</si>
  <si>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</si>
  <si>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</si>
  <si>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</si>
  <si>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</si>
  <si>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</si>
  <si>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</si>
  <si>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</si>
  <si>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</si>
  <si>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</si>
  <si>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</si>
  <si>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</si>
  <si>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</si>
  <si>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</si>
  <si>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</si>
  <si>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</si>
  <si>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</si>
  <si>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</si>
  <si>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</si>
  <si>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</si>
  <si>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</si>
  <si>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</si>
  <si>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</si>
  <si>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</si>
  <si>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</si>
  <si>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</si>
  <si>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</si>
  <si>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</si>
  <si>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</si>
  <si>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</si>
  <si>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</si>
  <si>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</si>
  <si>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</si>
  <si>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</si>
  <si>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</si>
  <si>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</si>
  <si>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</si>
  <si>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</si>
  <si>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</si>
  <si>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</si>
  <si>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</si>
  <si>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</si>
  <si>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</si>
  <si>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</si>
  <si>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</si>
  <si>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</si>
  <si>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</si>
  <si>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</si>
  <si>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</si>
  <si>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</si>
  <si>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</si>
  <si>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</si>
  <si>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</si>
  <si>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</si>
  <si>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</si>
  <si>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</si>
  <si>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</si>
  <si>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</si>
  <si>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</si>
  <si>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</si>
  <si>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</si>
  <si>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</si>
  <si>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</si>
  <si>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</si>
  <si>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</si>
  <si>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</si>
  <si>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</si>
  <si>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</si>
  <si>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</si>
  <si>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</si>
  <si>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</si>
  <si>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</si>
  <si>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</si>
  <si>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</si>
  <si>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</si>
  <si>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</si>
  <si>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</si>
  <si>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</si>
  <si>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</si>
  <si>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</si>
  <si>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</si>
  <si>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</si>
  <si>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</si>
  <si>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</si>
  <si>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</si>
  <si>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</si>
  <si>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</si>
  <si>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</si>
  <si>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</si>
  <si>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</si>
  <si>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</si>
  <si>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</si>
  <si>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</si>
  <si>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</si>
  <si>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</si>
  <si>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</si>
  <si>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</si>
  <si>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</si>
  <si>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</si>
  <si>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</si>
  <si>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</si>
  <si>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</si>
  <si>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</si>
  <si>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</si>
  <si>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</si>
  <si>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</si>
  <si>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</si>
  <si>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</si>
  <si>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</si>
  <si>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</si>
  <si>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</si>
  <si>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</si>
  <si>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</si>
  <si>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</si>
  <si>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</si>
  <si>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</si>
  <si>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</si>
  <si>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</si>
  <si>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</si>
  <si>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</si>
  <si>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</si>
  <si>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</si>
  <si>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</si>
  <si>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</si>
  <si>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</si>
  <si>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</si>
  <si>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</si>
  <si>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</si>
  <si>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</si>
  <si>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</si>
  <si>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</si>
  <si>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</si>
  <si>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</si>
  <si>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</si>
  <si>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</si>
  <si>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</si>
  <si>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</si>
  <si>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</si>
  <si>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</si>
  <si>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</si>
  <si>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</si>
  <si>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</si>
  <si>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</si>
  <si>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</si>
  <si>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</si>
  <si>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</si>
  <si>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</si>
  <si>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</si>
  <si>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</si>
  <si>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</si>
  <si>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</si>
  <si>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</si>
  <si>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</si>
  <si>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</si>
  <si>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</si>
  <si>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</si>
  <si>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</si>
  <si>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</si>
  <si>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</si>
  <si>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</si>
  <si>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</si>
  <si>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</si>
  <si>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</si>
  <si>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</si>
  <si>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</si>
  <si>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</si>
  <si>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</si>
  <si>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</si>
  <si>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</si>
  <si>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</si>
  <si>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</si>
  <si>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</si>
  <si>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</si>
  <si>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</si>
  <si>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</si>
  <si>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</si>
  <si>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</si>
  <si>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</si>
  <si>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</si>
  <si>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</si>
  <si>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</si>
  <si>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</si>
  <si>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</si>
  <si>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</si>
  <si>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</si>
  <si>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</si>
  <si>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</si>
  <si>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</si>
  <si>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</si>
  <si>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</si>
  <si>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</si>
  <si>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</si>
  <si>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</si>
  <si>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</si>
  <si>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</si>
  <si>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</si>
  <si>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</si>
  <si>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</si>
  <si>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</si>
  <si>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</si>
  <si>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</si>
  <si>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</si>
  <si>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</si>
  <si>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</si>
  <si>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</si>
  <si>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</si>
  <si>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</si>
  <si>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</si>
  <si>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</si>
  <si>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</si>
  <si>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</si>
  <si>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</si>
  <si>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</si>
  <si>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</si>
  <si>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</si>
  <si>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</si>
  <si>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</si>
  <si>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</si>
  <si>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</si>
  <si>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</si>
  <si>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</si>
  <si>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</si>
  <si>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</si>
  <si>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</si>
  <si>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</si>
  <si>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</si>
  <si>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</si>
  <si>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</si>
  <si>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</si>
  <si>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</si>
  <si>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</si>
  <si>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</si>
  <si>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</si>
  <si>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</si>
  <si>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</si>
  <si>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</si>
  <si>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</si>
  <si>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</si>
  <si>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</si>
  <si>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</si>
  <si>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</si>
  <si>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</si>
  <si>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</si>
  <si>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</si>
  <si>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</si>
  <si>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</si>
  <si>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</si>
  <si>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</si>
  <si>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</si>
  <si>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</si>
  <si>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</si>
  <si>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</si>
  <si>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</si>
  <si>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</si>
  <si>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</si>
  <si>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</si>
  <si>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</si>
  <si>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</si>
  <si>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</si>
  <si>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</si>
  <si>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</si>
  <si>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</si>
  <si>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</si>
  <si>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</si>
  <si>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</si>
  <si>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</si>
  <si>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</si>
  <si>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</si>
  <si>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</si>
  <si>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</si>
  <si>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</si>
  <si>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</si>
  <si>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</si>
  <si>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</si>
  <si>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</si>
  <si>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</si>
  <si>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</si>
  <si>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</si>
  <si>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</si>
  <si>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</si>
  <si>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</si>
  <si>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</si>
  <si>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</si>
  <si>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</si>
  <si>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</si>
  <si>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</si>
  <si>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</si>
  <si>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</si>
  <si>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</si>
  <si>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</si>
  <si>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</si>
  <si>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</si>
  <si>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</si>
  <si>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</si>
  <si>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</si>
  <si>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</si>
  <si>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</si>
  <si>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</si>
  <si>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</si>
  <si>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</si>
  <si>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</si>
  <si>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</si>
  <si>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</si>
  <si>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</si>
  <si>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</si>
  <si>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</si>
  <si>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</si>
  <si>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</si>
  <si>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</si>
  <si>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</si>
  <si>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</si>
  <si>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</si>
  <si>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</si>
  <si>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</si>
  <si>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</si>
  <si>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</si>
  <si>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</si>
  <si>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</si>
  <si>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</si>
  <si>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</si>
  <si>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</si>
  <si>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</si>
  <si>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</si>
  <si>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</si>
  <si>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</si>
  <si>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</si>
  <si>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</si>
  <si>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</si>
  <si>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</si>
  <si>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</si>
  <si>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</si>
  <si>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</si>
  <si>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</si>
  <si>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</si>
  <si>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</si>
  <si>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</si>
  <si>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</si>
  <si>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</si>
  <si>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</si>
  <si>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</si>
  <si>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</si>
  <si>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</si>
  <si>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</si>
  <si>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</si>
  <si>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</si>
  <si>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</si>
  <si>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</si>
  <si>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</si>
  <si>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</si>
  <si>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</si>
  <si>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</si>
  <si>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</si>
  <si>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</si>
  <si>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</si>
  <si>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</si>
  <si>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</si>
  <si>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</si>
  <si>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</si>
  <si>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</si>
  <si>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</si>
  <si>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</si>
  <si>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</si>
  <si>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</si>
  <si>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</si>
  <si>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</si>
  <si>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</si>
  <si>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</si>
  <si>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</si>
  <si>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</si>
  <si>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</si>
  <si>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</si>
  <si>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</si>
  <si>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</si>
  <si>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</si>
  <si>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</si>
  <si>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</si>
  <si>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</si>
  <si>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</si>
  <si>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</si>
  <si>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</si>
  <si>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</si>
  <si>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</si>
  <si>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</si>
  <si>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</si>
  <si>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</si>
  <si>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</si>
  <si>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</si>
  <si>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</si>
  <si>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</si>
  <si>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</si>
  <si>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</si>
  <si>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</si>
  <si>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</si>
  <si>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</si>
  <si>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</si>
  <si>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</si>
  <si>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</si>
  <si>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</si>
  <si>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</si>
  <si>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</si>
  <si>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</si>
  <si>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</si>
  <si>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</si>
  <si>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</si>
  <si>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</si>
  <si>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</si>
  <si>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</si>
  <si>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</si>
  <si>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</si>
  <si>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</si>
  <si>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</si>
  <si>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</si>
  <si>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</si>
  <si>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</si>
  <si>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</si>
  <si>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</si>
  <si>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</si>
  <si>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</si>
  <si>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</si>
  <si>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</si>
  <si>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</si>
  <si>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</si>
  <si>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</si>
  <si>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</si>
  <si>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</si>
  <si>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</si>
  <si>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</si>
  <si>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</si>
  <si>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</si>
  <si>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</si>
  <si>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</si>
  <si>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</si>
  <si>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</si>
  <si>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</si>
  <si>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</si>
  <si>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</si>
  <si>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</si>
  <si>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</si>
  <si>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</si>
  <si>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</si>
  <si>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</si>
  <si>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</si>
  <si>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</si>
  <si>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</si>
  <si>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</si>
  <si>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</si>
  <si>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</si>
  <si>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</si>
  <si>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</si>
  <si>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</si>
  <si>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</si>
  <si>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</si>
  <si>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</si>
  <si>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</si>
  <si>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</si>
  <si>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</si>
  <si>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</si>
  <si>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</si>
  <si>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</si>
  <si>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</si>
  <si>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</si>
  <si>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</si>
  <si>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</si>
  <si>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</si>
  <si>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</si>
  <si>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</si>
  <si>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</si>
  <si>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</si>
  <si>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</si>
  <si>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</si>
  <si>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</si>
  <si>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</si>
  <si>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</si>
  <si>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</si>
  <si>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</si>
  <si>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</si>
  <si>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</si>
  <si>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</si>
  <si>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</si>
  <si>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</si>
  <si>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</si>
  <si>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</si>
  <si>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</si>
  <si>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</si>
  <si>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</si>
  <si>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</si>
  <si>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</si>
  <si>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</si>
  <si>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</si>
  <si>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</si>
  <si>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</si>
  <si>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</si>
  <si>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</si>
  <si>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</si>
  <si>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</si>
  <si>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</si>
  <si>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</si>
  <si>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</si>
  <si>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</si>
  <si>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</si>
  <si>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</si>
  <si>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</si>
  <si>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</si>
  <si>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</si>
  <si>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</si>
  <si>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</si>
  <si>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</si>
  <si>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</si>
  <si>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</si>
  <si>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</si>
  <si>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</si>
  <si>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</si>
  <si>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</si>
  <si>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</si>
  <si>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</si>
  <si>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</si>
  <si>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</si>
  <si>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</si>
  <si>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</si>
  <si>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</si>
  <si>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</si>
  <si>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</si>
  <si>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</si>
  <si>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</si>
  <si>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</si>
  <si>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</si>
  <si>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</si>
  <si>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</si>
  <si>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</si>
  <si>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</si>
  <si>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</si>
  <si>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</si>
  <si>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</si>
  <si>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</si>
  <si>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</si>
  <si>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</si>
  <si>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</si>
  <si>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</si>
  <si>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</si>
  <si>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</si>
  <si>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</si>
  <si>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</si>
  <si>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</si>
  <si>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</si>
  <si>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</si>
  <si>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</si>
  <si>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</si>
  <si>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</si>
  <si>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</si>
  <si>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</si>
  <si>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</si>
  <si>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</si>
  <si>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</si>
  <si>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</si>
  <si>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</si>
  <si>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</si>
  <si>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</si>
  <si>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</si>
  <si>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</si>
  <si>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</si>
  <si>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</si>
  <si>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</si>
  <si>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</si>
  <si>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</si>
  <si>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</si>
  <si>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</si>
  <si>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</si>
  <si>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</si>
  <si>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</si>
  <si>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</si>
  <si>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</si>
  <si>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</si>
  <si>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</si>
  <si>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</si>
  <si>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</si>
  <si>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</si>
  <si>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</si>
  <si>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</si>
  <si>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</si>
  <si>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</si>
  <si>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</si>
  <si>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</si>
  <si>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</si>
  <si>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</si>
  <si>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</si>
  <si>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</si>
  <si>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</si>
  <si>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</si>
  <si>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</si>
  <si>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</si>
  <si>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</si>
  <si>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</si>
  <si>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</si>
  <si>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</si>
  <si>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</si>
  <si>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</si>
  <si>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</si>
  <si>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</si>
  <si>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</si>
  <si>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</si>
  <si>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</si>
  <si>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</si>
  <si>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</si>
  <si>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</si>
  <si>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</si>
  <si>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</si>
  <si>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</si>
  <si>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</si>
  <si>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</si>
  <si>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</si>
  <si>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</si>
  <si>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</si>
  <si>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</si>
  <si>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</si>
  <si>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</si>
  <si>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</si>
  <si>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</si>
  <si>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</si>
  <si>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</si>
  <si>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</si>
  <si>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</si>
  <si>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</si>
  <si>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</si>
  <si>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</si>
  <si>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</si>
  <si>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</si>
  <si>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</si>
  <si>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</si>
  <si>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</si>
  <si>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</si>
  <si>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</si>
  <si>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</si>
  <si>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</si>
  <si>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</si>
  <si>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</si>
  <si>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</si>
  <si>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</si>
  <si>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</si>
  <si>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</si>
  <si>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</si>
  <si>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</si>
  <si>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</si>
  <si>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</si>
  <si>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</si>
  <si>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</si>
  <si>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</si>
  <si>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</si>
  <si>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</si>
  <si>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</si>
  <si>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</si>
  <si>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</si>
  <si>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</si>
  <si>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</si>
  <si>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</si>
  <si>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</si>
  <si>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</si>
  <si>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</si>
  <si>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</si>
  <si>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</si>
  <si>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</si>
  <si>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</si>
  <si>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</si>
  <si>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</si>
  <si>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</si>
  <si>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</si>
  <si>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</si>
  <si>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</si>
  <si>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</si>
  <si>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</si>
  <si>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</si>
  <si>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</si>
  <si>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</si>
  <si>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</si>
  <si>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</si>
  <si>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</si>
  <si>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</si>
  <si>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</si>
  <si>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</si>
  <si>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</si>
  <si>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</si>
  <si>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</si>
  <si>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</si>
  <si>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</si>
  <si>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</si>
  <si>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</si>
  <si>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</si>
  <si>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</si>
  <si>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</si>
  <si>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</si>
  <si>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</si>
  <si>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</si>
  <si>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</si>
  <si>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</si>
  <si>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</si>
  <si>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</si>
  <si>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</si>
  <si>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</si>
  <si>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</si>
  <si>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</si>
  <si>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</si>
  <si>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</si>
  <si>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</si>
  <si>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</si>
  <si>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</si>
  <si>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</si>
  <si>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</si>
  <si>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</si>
  <si>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</si>
  <si>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</si>
  <si>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</si>
  <si>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</si>
  <si>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</si>
  <si>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</si>
  <si>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</si>
  <si>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</si>
  <si>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</si>
  <si>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</si>
  <si>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</si>
  <si>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</si>
  <si>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</si>
  <si>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</si>
  <si>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</si>
  <si>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</si>
  <si>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</si>
  <si>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</si>
  <si>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</si>
  <si>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</si>
  <si>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</si>
  <si>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</si>
  <si>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</si>
  <si>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</si>
  <si>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</si>
  <si>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</si>
  <si>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</si>
  <si>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</si>
  <si>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</si>
  <si>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</si>
  <si>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</si>
  <si>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</si>
  <si>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</si>
  <si>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</si>
  <si>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</si>
  <si>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</si>
  <si>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</si>
  <si>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</si>
  <si>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</si>
  <si>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</si>
  <si>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</si>
  <si>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</si>
  <si>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</si>
  <si>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</si>
  <si>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</si>
  <si>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</si>
  <si>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</si>
  <si>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</si>
  <si>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</si>
  <si>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</si>
  <si>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</si>
  <si>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</si>
  <si>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</si>
  <si>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</si>
  <si>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</si>
  <si>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</si>
  <si>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</si>
  <si>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</si>
  <si>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</si>
  <si>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</si>
  <si>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</si>
  <si>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</si>
  <si>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</si>
  <si>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</si>
  <si>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</si>
  <si>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</si>
  <si>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</si>
  <si>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</si>
  <si>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</si>
  <si>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</si>
  <si>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</si>
  <si>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</si>
  <si>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</si>
  <si>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</si>
  <si>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</si>
  <si>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</si>
  <si>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</si>
  <si>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</si>
  <si>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</si>
  <si>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</si>
  <si>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</si>
  <si>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</si>
  <si>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</si>
  <si>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</si>
  <si>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</si>
  <si>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</si>
  <si>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</si>
  <si>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</si>
  <si>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</si>
  <si>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</si>
  <si>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</si>
  <si>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</si>
  <si>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</si>
  <si>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</si>
  <si>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</si>
  <si>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</si>
  <si>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</si>
  <si>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</si>
  <si>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</si>
  <si>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</si>
  <si>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</si>
  <si>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</si>
  <si>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</si>
  <si>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</si>
  <si>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</si>
  <si>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</si>
  <si>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</si>
  <si>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</si>
  <si>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</si>
  <si>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</si>
  <si>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</si>
  <si>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</si>
  <si>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</si>
  <si>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</si>
  <si>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</si>
  <si>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</si>
  <si>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</si>
  <si>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</si>
  <si>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</si>
  <si>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</si>
  <si>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</si>
  <si>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</si>
  <si>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</si>
  <si>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</si>
  <si>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</si>
  <si>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</si>
  <si>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</si>
  <si>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</si>
  <si>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</si>
  <si>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</si>
  <si>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</si>
  <si>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</si>
  <si>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</si>
  <si>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</si>
  <si>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</si>
  <si>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</si>
  <si>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</si>
  <si>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</si>
  <si>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</si>
  <si>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</si>
  <si>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</si>
  <si>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</si>
  <si>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</si>
  <si>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</si>
  <si>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</si>
  <si>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</si>
  <si>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</si>
  <si>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</si>
  <si>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</si>
  <si>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</si>
  <si>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</si>
  <si>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</si>
  <si>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</si>
  <si>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</si>
  <si>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</si>
  <si>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</si>
  <si>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</si>
  <si>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</si>
  <si>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</si>
  <si>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</si>
  <si>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</si>
  <si>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</si>
  <si>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</si>
  <si>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</si>
  <si>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</si>
  <si>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</si>
  <si>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</si>
  <si>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</si>
  <si>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</si>
  <si>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</si>
  <si>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</si>
  <si>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</si>
  <si>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</si>
  <si>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</si>
  <si>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</si>
  <si>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</si>
  <si>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</si>
  <si>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</si>
  <si>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</si>
  <si>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</si>
  <si>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</si>
  <si>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</si>
  <si>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</si>
  <si>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</si>
  <si>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</si>
  <si>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</si>
  <si>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</si>
  <si>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</si>
  <si>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</si>
  <si>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</si>
  <si>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</si>
  <si>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</si>
  <si>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</si>
  <si>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</si>
  <si>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</si>
  <si>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</si>
  <si>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</si>
  <si>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</si>
  <si>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</si>
  <si>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</si>
  <si>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</si>
  <si>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</si>
  <si>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</si>
  <si>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</si>
  <si>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</si>
  <si>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</si>
  <si>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</si>
  <si>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</si>
  <si>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</si>
  <si>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</si>
  <si>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</si>
  <si>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</si>
  <si>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</si>
  <si>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</si>
  <si>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</si>
  <si>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</si>
  <si>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</si>
  <si>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</si>
  <si>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</si>
  <si>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</si>
  <si>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</si>
  <si>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</si>
  <si>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</si>
  <si>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</si>
  <si>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</si>
  <si>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</si>
  <si>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</si>
  <si>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</si>
  <si>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</si>
  <si>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</si>
  <si>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</si>
  <si>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</si>
  <si>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</si>
  <si>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</si>
  <si>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</si>
  <si>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</si>
  <si>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</si>
  <si>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</si>
  <si>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</si>
  <si>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</si>
  <si>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</si>
  <si>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</si>
  <si>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</si>
  <si>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</si>
  <si>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</si>
  <si>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</si>
  <si>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</si>
  <si>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</si>
  <si>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</si>
  <si>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</si>
  <si>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</si>
  <si>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</si>
  <si>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</si>
  <si>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</si>
  <si>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</si>
  <si>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</si>
  <si>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</si>
  <si>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</si>
  <si>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</si>
  <si>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</si>
  <si>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</si>
  <si>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</si>
  <si>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</si>
  <si>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</si>
  <si>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</si>
  <si>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</si>
  <si>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</si>
  <si>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</si>
  <si>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</si>
  <si>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</si>
  <si>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</si>
  <si>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</si>
  <si>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</si>
  <si>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</si>
  <si>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</si>
  <si>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</si>
  <si>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</si>
  <si>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</si>
  <si>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</si>
  <si>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</si>
  <si>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</si>
  <si>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</si>
  <si>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</si>
  <si>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</si>
  <si>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</si>
  <si>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</si>
  <si>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</si>
  <si>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</si>
  <si>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</si>
  <si>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</si>
  <si>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</si>
  <si>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</si>
  <si>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</si>
  <si>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</si>
  <si>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</si>
  <si>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</si>
  <si>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</si>
  <si>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</si>
  <si>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</si>
  <si>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</si>
  <si>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</si>
  <si>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</si>
  <si>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</si>
  <si>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</si>
  <si>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</si>
  <si>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</si>
  <si>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</si>
  <si>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</si>
  <si>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</si>
  <si>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</si>
  <si>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</si>
  <si>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</si>
  <si>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</si>
  <si>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</si>
  <si>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</si>
  <si>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</si>
  <si>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</si>
  <si>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</si>
  <si>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</si>
  <si>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</si>
  <si>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</si>
  <si>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</si>
  <si>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</si>
  <si>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</si>
  <si>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</si>
  <si>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</si>
  <si>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</si>
  <si>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</si>
  <si>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</si>
  <si>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</si>
  <si>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</si>
  <si>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</si>
  <si>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</si>
  <si>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</si>
  <si>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</si>
  <si>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</si>
  <si>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</si>
  <si>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</si>
  <si>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</si>
  <si>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</si>
  <si>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</si>
  <si>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</si>
  <si>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</si>
  <si>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</si>
  <si>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</si>
  <si>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</si>
  <si>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</si>
  <si>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</si>
  <si>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</si>
  <si>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</si>
  <si>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</si>
  <si>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</si>
  <si>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</si>
  <si>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</si>
  <si>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</si>
  <si>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</si>
  <si>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</si>
  <si>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</si>
  <si>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</si>
  <si>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</si>
  <si>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</si>
  <si>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</si>
  <si>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</si>
  <si>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</si>
  <si>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</si>
  <si>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</si>
  <si>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</si>
  <si>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</si>
  <si>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</si>
  <si>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</si>
  <si>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</si>
  <si>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</si>
  <si>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</si>
  <si>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</si>
  <si>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</si>
  <si>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</si>
  <si>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</si>
  <si>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</si>
  <si>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</si>
  <si>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</si>
  <si>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</si>
  <si>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</si>
  <si>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</si>
  <si>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</si>
  <si>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</si>
  <si>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</si>
  <si>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</si>
  <si>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</si>
  <si>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</si>
  <si>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</si>
  <si>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</si>
  <si>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</si>
  <si>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</si>
  <si>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</si>
  <si>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</si>
  <si>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</si>
  <si>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</si>
  <si>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</si>
  <si>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</si>
  <si>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</si>
  <si>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</si>
  <si>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</si>
  <si>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</si>
  <si>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</si>
  <si>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</si>
  <si>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</si>
  <si>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</si>
  <si>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</si>
  <si>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</si>
  <si>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</si>
  <si>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</si>
  <si>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</si>
  <si>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</si>
  <si>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</si>
  <si>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</si>
  <si>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</si>
  <si>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</si>
  <si>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</si>
  <si>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</si>
  <si>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</si>
  <si>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</si>
  <si>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</si>
  <si>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</si>
  <si>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</si>
  <si>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</si>
  <si>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</si>
  <si>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</si>
  <si>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</si>
  <si>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</si>
  <si>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</si>
  <si>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</si>
  <si>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</si>
  <si>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</si>
  <si>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</si>
  <si>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</si>
  <si>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</si>
  <si>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</si>
  <si>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</si>
  <si>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</si>
  <si>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</si>
  <si>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</si>
  <si>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</si>
  <si>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</si>
  <si>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</si>
  <si>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</si>
  <si>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</si>
  <si>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</si>
  <si>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</si>
  <si>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</si>
  <si>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</si>
  <si>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</si>
  <si>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</si>
  <si>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</si>
  <si>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</si>
  <si>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</si>
  <si>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</si>
  <si>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</si>
  <si>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</si>
  <si>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</si>
  <si>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</si>
  <si>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</si>
  <si>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</si>
  <si>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</si>
  <si>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</si>
  <si>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</si>
  <si>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</si>
  <si>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</si>
  <si>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</si>
  <si>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</si>
  <si>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</si>
  <si>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</si>
  <si>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</si>
  <si>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</si>
  <si>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</si>
  <si>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</si>
  <si>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</si>
  <si>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</si>
  <si>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</si>
  <si>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</si>
  <si>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</si>
  <si>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</si>
  <si>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</si>
  <si>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</si>
  <si>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</si>
  <si>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</si>
  <si>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</si>
  <si>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</si>
  <si>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</si>
  <si>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</si>
  <si>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</si>
  <si>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</si>
  <si>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</si>
  <si>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</si>
  <si>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</si>
  <si>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</si>
  <si>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</si>
  <si>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</si>
  <si>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</si>
  <si>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</si>
  <si>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</si>
  <si>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</si>
  <si>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</si>
  <si>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</si>
  <si>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</si>
  <si>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</si>
  <si>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</si>
  <si>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</si>
  <si>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</si>
  <si>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</si>
  <si>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</si>
  <si>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</si>
  <si>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</si>
  <si>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</si>
  <si>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</si>
  <si>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</si>
  <si>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</si>
  <si>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</si>
  <si>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</si>
  <si>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</si>
  <si>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</si>
  <si>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</si>
  <si>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</si>
  <si>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</si>
  <si>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</si>
  <si>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</si>
  <si>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</si>
  <si>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</si>
  <si>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</si>
  <si>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</si>
  <si>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</si>
  <si>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</si>
  <si>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</si>
  <si>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</si>
  <si>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</si>
  <si>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</si>
  <si>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</si>
  <si>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</si>
  <si>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</si>
  <si>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</si>
  <si>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</si>
  <si>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</si>
  <si>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</si>
  <si>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</si>
  <si>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</si>
  <si>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</si>
  <si>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</si>
  <si>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</si>
  <si>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</si>
  <si>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</si>
  <si>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</si>
  <si>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</si>
  <si>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</si>
  <si>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</si>
  <si>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</si>
  <si>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</si>
  <si>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</si>
  <si>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</si>
  <si>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</si>
  <si>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</si>
  <si>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</si>
  <si>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</si>
  <si>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</si>
  <si>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</si>
  <si>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</si>
  <si>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</si>
  <si>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</si>
  <si>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</si>
  <si>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</si>
  <si>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</si>
  <si>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</si>
  <si>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</si>
  <si>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</si>
  <si>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</si>
  <si>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</si>
  <si>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</si>
  <si>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</si>
  <si>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</si>
  <si>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</si>
  <si>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</si>
  <si>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</si>
  <si>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</si>
  <si>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</si>
  <si>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</si>
  <si>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</si>
  <si>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</si>
  <si>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</si>
  <si>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</si>
  <si>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</si>
  <si>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</si>
  <si>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</si>
  <si>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</si>
  <si>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</si>
  <si>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</si>
  <si>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</si>
  <si>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</si>
  <si>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</si>
  <si>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</si>
  <si>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</si>
  <si>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</si>
  <si>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</si>
  <si>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</si>
  <si>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</si>
  <si>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</si>
  <si>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</si>
  <si>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</si>
  <si>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</si>
  <si>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</si>
  <si>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</si>
  <si>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</si>
  <si>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</si>
  <si>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</si>
  <si>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</si>
  <si>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</si>
  <si>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</si>
  <si>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</si>
  <si>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</si>
  <si>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</si>
  <si>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</si>
  <si>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</si>
  <si>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</si>
  <si>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</si>
  <si>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</si>
  <si>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</si>
  <si>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</si>
  <si>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</si>
  <si>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</si>
  <si>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</si>
  <si>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</si>
  <si>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</si>
  <si>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</si>
  <si>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</si>
  <si>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</si>
  <si>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</si>
  <si>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</si>
  <si>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</si>
  <si>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</si>
  <si>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</si>
  <si>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</si>
  <si>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</si>
  <si>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</si>
  <si>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</si>
  <si>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</si>
  <si>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</si>
  <si>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</si>
  <si>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</si>
  <si>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</si>
  <si>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</si>
  <si>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</si>
  <si>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</si>
  <si>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</si>
  <si>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</si>
  <si>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</si>
  <si>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</si>
  <si>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</si>
  <si>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</si>
  <si>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</si>
  <si>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</si>
  <si>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</si>
  <si>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</si>
  <si>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</si>
  <si>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</si>
  <si>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</si>
  <si>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</si>
  <si>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</si>
  <si>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</si>
  <si>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</si>
  <si>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</si>
  <si>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</si>
  <si>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</si>
  <si>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</si>
  <si>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</si>
  <si>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</si>
  <si>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</si>
  <si>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</si>
  <si>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</si>
  <si>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</si>
  <si>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</si>
  <si>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</si>
  <si>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</si>
  <si>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</si>
  <si>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</si>
  <si>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</si>
  <si>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</si>
  <si>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</si>
  <si>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</si>
  <si>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</si>
  <si>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</si>
  <si>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</si>
  <si>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</si>
  <si>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</si>
  <si>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</si>
  <si>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</si>
  <si>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</si>
  <si>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</si>
  <si>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</si>
  <si>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</si>
  <si>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</si>
  <si>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</si>
  <si>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</si>
  <si>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</si>
  <si>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</si>
  <si>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</si>
  <si>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</si>
  <si>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</si>
  <si>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</si>
  <si>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</si>
  <si>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</si>
  <si>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</si>
  <si>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</si>
  <si>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</si>
  <si>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</si>
  <si>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</si>
  <si>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</si>
  <si>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</si>
  <si>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</si>
  <si>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</si>
  <si>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</si>
  <si>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</si>
  <si>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</si>
  <si>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</si>
  <si>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</si>
  <si>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</si>
  <si>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</si>
  <si>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</si>
  <si>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</si>
  <si>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</si>
  <si>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</si>
  <si>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</si>
  <si>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</si>
  <si>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</si>
  <si>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</si>
  <si>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</si>
  <si>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</si>
  <si>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</si>
  <si>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</si>
  <si>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</si>
  <si>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</si>
  <si>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</si>
  <si>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</si>
  <si>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</si>
  <si>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</si>
  <si>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</si>
  <si>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</si>
  <si>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</si>
  <si>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</si>
  <si>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</si>
  <si>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</si>
  <si>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</si>
  <si>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</si>
  <si>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</si>
  <si>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</si>
  <si>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</si>
  <si>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</si>
  <si>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</si>
  <si>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</si>
  <si>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</si>
  <si>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</si>
  <si>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</si>
  <si>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</si>
  <si>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</si>
  <si>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</si>
  <si>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</si>
  <si>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</si>
  <si>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</si>
  <si>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</si>
  <si>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</si>
  <si>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</si>
  <si>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</si>
  <si>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</si>
  <si>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</si>
  <si>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</si>
  <si>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</si>
  <si>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</si>
  <si>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</si>
  <si>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</si>
  <si>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</si>
  <si>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</si>
  <si>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</si>
  <si>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</si>
  <si>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</si>
  <si>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</si>
  <si>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</si>
  <si>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</si>
  <si>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</si>
  <si>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</si>
  <si>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</si>
  <si>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</si>
  <si>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</si>
  <si>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</si>
  <si>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</si>
  <si>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</si>
  <si>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</si>
  <si>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</si>
  <si>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</si>
  <si>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</si>
  <si>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</si>
  <si>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</si>
  <si>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</si>
  <si>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</si>
  <si>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</si>
  <si>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</si>
  <si>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</si>
  <si>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</si>
  <si>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</si>
  <si>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</si>
  <si>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</si>
  <si>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</si>
  <si>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</si>
  <si>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</si>
  <si>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</si>
  <si>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</si>
  <si>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</si>
  <si>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</si>
  <si>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</si>
  <si>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</si>
  <si>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</si>
  <si>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</si>
  <si>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</si>
  <si>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</si>
  <si>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</si>
  <si>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</si>
  <si>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</si>
  <si>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</si>
  <si>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</si>
  <si>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</si>
  <si>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</si>
  <si>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</si>
  <si>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</si>
  <si>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</si>
  <si>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</si>
  <si>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</si>
  <si>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</si>
  <si>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</si>
  <si>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</si>
  <si>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</si>
  <si>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</si>
  <si>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</si>
  <si>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</si>
  <si>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</si>
  <si>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</si>
  <si>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</si>
  <si>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</si>
  <si>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</si>
  <si>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</si>
  <si>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</si>
  <si>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</si>
  <si>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</si>
  <si>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</si>
  <si>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</si>
  <si>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</si>
  <si>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</si>
  <si>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</si>
  <si>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</si>
  <si>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</si>
  <si>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</si>
  <si>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</si>
  <si>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</si>
  <si>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</si>
  <si>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</si>
  <si>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</si>
  <si>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</si>
  <si>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</si>
  <si>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</si>
  <si>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</si>
  <si>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</si>
  <si>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</si>
  <si>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</si>
  <si>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</si>
  <si>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</si>
  <si>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</si>
  <si>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</si>
  <si>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</si>
  <si>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</si>
  <si>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</si>
  <si>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</si>
  <si>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</si>
  <si>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</si>
  <si>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</si>
  <si>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</si>
  <si>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</si>
  <si>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</si>
  <si>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</si>
  <si>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</si>
  <si>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</si>
  <si>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</si>
  <si>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</si>
  <si>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</si>
  <si>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</si>
  <si>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</si>
  <si>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</si>
  <si>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</si>
  <si>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</si>
  <si>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</si>
  <si>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</si>
  <si>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</si>
  <si>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</si>
  <si>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</si>
  <si>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</si>
  <si>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</si>
  <si>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</si>
  <si>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</si>
  <si>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</si>
  <si>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</si>
  <si>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</si>
  <si>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</si>
  <si>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</si>
  <si>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</si>
  <si>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</si>
  <si>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</si>
  <si>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</si>
  <si>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</si>
  <si>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</si>
  <si>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</si>
  <si>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</si>
  <si>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</si>
  <si>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</si>
  <si>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</si>
  <si>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</si>
  <si>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</si>
  <si>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</si>
  <si>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</si>
  <si>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</si>
  <si>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</si>
  <si>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</si>
  <si>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</si>
  <si>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</si>
  <si>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</si>
  <si>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</si>
  <si>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</si>
  <si>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</si>
  <si>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</si>
  <si>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</si>
  <si>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</si>
  <si>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</si>
  <si>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</si>
  <si>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</si>
  <si>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</si>
  <si>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</si>
  <si>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</si>
  <si>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</si>
  <si>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</si>
  <si>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</si>
  <si>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</si>
  <si>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</si>
  <si>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</si>
  <si>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</si>
  <si>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</si>
  <si>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</si>
  <si>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</si>
  <si>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</si>
  <si>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</si>
  <si>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</si>
  <si>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</si>
  <si>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</si>
  <si>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</si>
  <si>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</si>
  <si>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</si>
  <si>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</si>
  <si>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</si>
  <si>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</si>
  <si>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</si>
  <si>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</si>
  <si>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</si>
  <si>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</si>
  <si>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</si>
  <si>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</si>
  <si>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</si>
  <si>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</si>
  <si>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</si>
  <si>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</si>
  <si>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</si>
  <si>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</si>
  <si>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</si>
  <si>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</si>
  <si>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</si>
  <si>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</si>
  <si>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</si>
  <si>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</si>
  <si>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</si>
  <si>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</si>
  <si>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</si>
  <si>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</si>
  <si>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</si>
  <si>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</si>
  <si>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</si>
  <si>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</si>
  <si>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</si>
  <si>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</si>
  <si>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</si>
  <si>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</si>
  <si>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</si>
  <si>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</si>
  <si>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</si>
  <si>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</si>
  <si>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</si>
  <si>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</si>
  <si>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</si>
  <si>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</si>
  <si>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</si>
  <si>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</si>
  <si>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</si>
  <si>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</si>
  <si>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</si>
  <si>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</si>
  <si>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</si>
  <si>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</si>
  <si>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</si>
  <si>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</si>
  <si>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</si>
  <si>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</si>
  <si>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</si>
  <si>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</si>
  <si>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</si>
  <si>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</si>
  <si>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</si>
  <si>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</si>
  <si>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</si>
  <si>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</si>
  <si>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</si>
  <si>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</si>
  <si>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</si>
  <si>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</si>
  <si>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</si>
  <si>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</si>
  <si>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</si>
  <si>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</si>
  <si>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</si>
  <si>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</si>
  <si>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</si>
  <si>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</si>
  <si>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</si>
  <si>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</si>
  <si>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</si>
  <si>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</si>
  <si>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</si>
  <si>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</si>
  <si>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</si>
  <si>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</si>
  <si>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</si>
  <si>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</si>
  <si>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</si>
  <si>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</si>
  <si>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</si>
  <si>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</si>
  <si>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</si>
  <si>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</si>
  <si>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</si>
  <si>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</si>
  <si>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</si>
  <si>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</si>
  <si>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</si>
  <si>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</si>
  <si>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</si>
  <si>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</si>
  <si>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</si>
  <si>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</si>
  <si>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</si>
  <si>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</si>
  <si>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</si>
  <si>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</si>
  <si>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</si>
  <si>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</si>
  <si>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</si>
  <si>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</si>
  <si>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</si>
  <si>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</si>
  <si>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</si>
  <si>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</si>
  <si>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</si>
  <si>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</si>
  <si>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</si>
  <si>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</si>
  <si>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</si>
  <si>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</si>
  <si>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</si>
  <si>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</si>
  <si>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</si>
  <si>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</si>
  <si>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</si>
  <si>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</si>
  <si>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</si>
  <si>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</si>
  <si>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</si>
  <si>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</si>
  <si>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</si>
  <si>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</si>
  <si>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</si>
  <si>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</si>
  <si>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</si>
  <si>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</si>
  <si>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</si>
  <si>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</si>
  <si>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</si>
  <si>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</si>
  <si>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</si>
  <si>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</si>
  <si>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</si>
  <si>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</si>
  <si>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</si>
  <si>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</si>
  <si>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</si>
  <si>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</si>
  <si>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</si>
  <si>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</si>
  <si>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</si>
  <si>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</si>
  <si>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</si>
  <si>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</si>
  <si>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</si>
  <si>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</si>
  <si>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</si>
  <si>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</si>
  <si>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</si>
  <si>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</si>
  <si>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</si>
  <si>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</si>
  <si>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</si>
  <si>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</si>
  <si>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</si>
  <si>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</si>
  <si>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</si>
  <si>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</si>
  <si>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</si>
  <si>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</si>
  <si>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</si>
  <si>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</si>
  <si>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</si>
  <si>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</si>
  <si>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</si>
  <si>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</si>
  <si>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</si>
  <si>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</si>
  <si>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</si>
  <si>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</si>
  <si>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</si>
  <si>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</si>
  <si>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</si>
  <si>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</si>
  <si>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</si>
  <si>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</si>
  <si>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</si>
  <si>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</si>
  <si>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</si>
  <si>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</si>
  <si>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</si>
  <si>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</si>
  <si>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</si>
  <si>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</si>
  <si>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</si>
  <si>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</si>
  <si>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</si>
  <si>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</si>
  <si>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</si>
  <si>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</si>
  <si>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</si>
  <si>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</si>
  <si>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</si>
  <si>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</si>
  <si>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</si>
  <si>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</si>
  <si>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</si>
  <si>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</si>
  <si>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</si>
  <si>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</si>
  <si>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</si>
  <si>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</si>
  <si>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</si>
  <si>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</si>
  <si>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</si>
  <si>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</si>
  <si>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</si>
  <si>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</si>
  <si>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</si>
  <si>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</si>
  <si>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</si>
  <si>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</si>
  <si>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</si>
  <si>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</si>
  <si>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</si>
  <si>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</si>
  <si>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</si>
  <si>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</si>
  <si>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</si>
  <si>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</si>
  <si>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</si>
  <si>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</si>
  <si>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</si>
  <si>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</si>
  <si>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</si>
  <si>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</si>
  <si>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</si>
  <si>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</si>
  <si>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</si>
  <si>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</si>
  <si>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</si>
  <si>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</si>
  <si>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</si>
  <si>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</si>
  <si>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</si>
  <si>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</si>
  <si>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</si>
  <si>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</si>
  <si>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</si>
  <si>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</si>
  <si>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</si>
  <si>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</si>
  <si>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</si>
  <si>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</si>
  <si>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</si>
  <si>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</si>
  <si>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</si>
  <si>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</si>
  <si>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</si>
  <si>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</si>
  <si>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</si>
  <si>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</si>
  <si>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</si>
  <si>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</si>
  <si>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</si>
  <si>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</si>
  <si>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</si>
  <si>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</si>
  <si>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</si>
  <si>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</si>
  <si>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</si>
  <si>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</si>
  <si>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</si>
  <si>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</si>
  <si>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</si>
  <si>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</si>
  <si>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</si>
  <si>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</si>
  <si>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</si>
  <si>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</si>
  <si>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</si>
  <si>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</si>
  <si>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</si>
  <si>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</si>
  <si>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</si>
  <si>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</si>
  <si>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</si>
  <si>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</si>
  <si>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</si>
  <si>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</si>
  <si>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</si>
  <si>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</si>
  <si>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</si>
  <si>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</si>
  <si>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</si>
  <si>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</si>
  <si>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</si>
  <si>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</si>
  <si>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</si>
  <si>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</si>
  <si>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</si>
  <si>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</si>
  <si>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</si>
  <si>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</si>
  <si>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</si>
  <si>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</si>
  <si>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</si>
  <si>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</si>
  <si>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</si>
  <si>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</si>
  <si>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</si>
  <si>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</si>
  <si>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</si>
  <si>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</si>
  <si>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</si>
  <si>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</si>
  <si>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</si>
  <si>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</si>
  <si>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</si>
  <si>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</si>
  <si>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</si>
  <si>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</si>
  <si>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</si>
  <si>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</si>
  <si>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</si>
  <si>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</si>
  <si>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</si>
  <si>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</si>
  <si>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</si>
  <si>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</si>
  <si>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</si>
  <si>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</si>
  <si>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</si>
  <si>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</si>
  <si>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</si>
  <si>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</si>
  <si>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</si>
  <si>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</si>
  <si>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</si>
  <si>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</si>
  <si>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</si>
  <si>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</si>
  <si>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</si>
  <si>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</si>
  <si>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</si>
  <si>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</si>
  <si>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</si>
  <si>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</si>
  <si>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</si>
  <si>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</si>
  <si>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</si>
  <si>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</si>
  <si>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</si>
  <si>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</si>
  <si>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</si>
  <si>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</si>
  <si>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</si>
  <si>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</si>
  <si>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</si>
  <si>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</si>
  <si>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</si>
  <si>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</si>
  <si>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</si>
  <si>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</si>
  <si>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</si>
  <si>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</si>
  <si>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</si>
  <si>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</si>
  <si>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</si>
  <si>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</si>
  <si>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</si>
  <si>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</si>
  <si>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</si>
  <si>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</si>
  <si>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</si>
  <si>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</si>
  <si>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</si>
  <si>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</si>
  <si>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</si>
  <si>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</si>
  <si>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</si>
  <si>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</si>
  <si>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</si>
  <si>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</si>
  <si>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</si>
  <si>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</si>
  <si>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</si>
  <si>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</si>
  <si>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</si>
  <si>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</si>
  <si>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</si>
  <si>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</si>
  <si>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</si>
  <si>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</si>
  <si>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</si>
  <si>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</si>
  <si>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</si>
  <si>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</si>
  <si>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</si>
  <si>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</si>
  <si>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</si>
  <si>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</si>
  <si>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</si>
  <si>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</si>
  <si>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</si>
  <si>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</si>
  <si>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</si>
  <si>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</si>
  <si>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</si>
  <si>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</si>
  <si>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</si>
  <si>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</si>
  <si>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</si>
  <si>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</si>
  <si>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</si>
  <si>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</si>
  <si>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</si>
  <si>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</si>
  <si>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</si>
  <si>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</si>
  <si>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</si>
  <si>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</si>
  <si>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</si>
  <si>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</si>
  <si>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</si>
  <si>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</si>
  <si>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</si>
  <si>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</si>
  <si>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</si>
  <si>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</si>
  <si>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</si>
  <si>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</si>
  <si>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</si>
  <si>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</si>
  <si>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</si>
  <si>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</si>
  <si>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</si>
  <si>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</si>
  <si>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</si>
  <si>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</si>
  <si>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</si>
  <si>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</si>
  <si>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</si>
  <si>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</si>
  <si>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</si>
  <si>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</si>
  <si>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</si>
  <si>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</si>
  <si>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</si>
  <si>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</si>
  <si>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</si>
  <si>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</si>
  <si>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</si>
  <si>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</si>
  <si>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</si>
  <si>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</si>
  <si>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</si>
  <si>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</si>
  <si>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</si>
  <si>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</si>
  <si>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</si>
  <si>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</si>
  <si>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</si>
  <si>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</si>
  <si>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</si>
  <si>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</si>
  <si>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</si>
  <si>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</si>
  <si>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</si>
  <si>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</si>
  <si>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</si>
  <si>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</si>
  <si>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</si>
  <si>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</si>
  <si>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</si>
  <si>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</si>
  <si>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</si>
  <si>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</si>
  <si>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</si>
  <si>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</si>
  <si>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</si>
  <si>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</si>
  <si>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</si>
  <si>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</si>
  <si>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</si>
  <si>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</si>
  <si>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</si>
  <si>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</si>
  <si>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</si>
  <si>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</si>
  <si>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</si>
  <si>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</si>
  <si>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</si>
  <si>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</si>
  <si>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</si>
  <si>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</si>
  <si>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</si>
  <si>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</si>
  <si>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</si>
  <si>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</si>
  <si>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</si>
  <si>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</si>
  <si>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</si>
  <si>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</si>
  <si>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</si>
  <si>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</si>
  <si>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</si>
  <si>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</si>
  <si>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</si>
  <si>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</si>
  <si>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</si>
  <si>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</si>
  <si>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</si>
  <si>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</si>
  <si>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</si>
  <si>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</si>
  <si>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</si>
  <si>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</si>
  <si>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</si>
  <si>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</si>
  <si>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</si>
  <si>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</si>
  <si>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</si>
  <si>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</si>
  <si>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</si>
  <si>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</si>
  <si>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</si>
  <si>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</si>
  <si>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</si>
  <si>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</si>
  <si>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</si>
  <si>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</si>
  <si>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</si>
  <si>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</si>
  <si>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</si>
  <si>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</si>
  <si>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</si>
  <si>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</si>
  <si>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</si>
  <si>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</si>
  <si>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</si>
  <si>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</si>
  <si>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</si>
  <si>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</si>
  <si>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</si>
  <si>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</si>
  <si>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</si>
  <si>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</si>
  <si>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</si>
  <si>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</si>
  <si>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</si>
  <si>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</si>
  <si>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</si>
  <si>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</si>
  <si>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</si>
  <si>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</si>
  <si>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</si>
  <si>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</si>
  <si>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</si>
  <si>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</si>
  <si>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</si>
  <si>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</si>
  <si>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</si>
  <si>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</si>
  <si>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</si>
  <si>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</si>
  <si>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</si>
  <si>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</si>
  <si>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</si>
  <si>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</si>
  <si>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</si>
  <si>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</si>
  <si>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</si>
  <si>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</si>
  <si>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</si>
  <si>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</si>
  <si>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</si>
  <si>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</si>
  <si>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</si>
  <si>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</si>
  <si>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</si>
  <si>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</si>
  <si>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</si>
  <si>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</si>
  <si>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</si>
  <si>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</si>
  <si>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</si>
  <si>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</si>
  <si>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</si>
  <si>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</si>
  <si>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</si>
  <si>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</si>
  <si>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</si>
  <si>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</si>
  <si>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</si>
  <si>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</si>
  <si>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</si>
  <si>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</si>
  <si>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</si>
  <si>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</si>
  <si>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</si>
  <si>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</si>
  <si>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</si>
  <si>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</si>
  <si>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</si>
  <si>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</si>
  <si>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</si>
  <si>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</si>
  <si>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</si>
  <si>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</si>
  <si>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</si>
  <si>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</si>
  <si>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</si>
  <si>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</si>
  <si>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</si>
  <si>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</si>
  <si>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</si>
  <si>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</si>
  <si>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</si>
  <si>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</si>
  <si>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</si>
  <si>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</si>
  <si>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</si>
  <si>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</si>
  <si>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</si>
  <si>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</si>
  <si>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</si>
  <si>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</si>
  <si>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</si>
  <si>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</si>
  <si>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</si>
  <si>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</si>
  <si>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</si>
  <si>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</si>
  <si>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</si>
  <si>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</si>
  <si>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</si>
  <si>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</si>
  <si>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</si>
  <si>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</si>
  <si>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</si>
  <si>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</si>
  <si>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</si>
  <si>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</si>
  <si>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</si>
  <si>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</si>
  <si>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</si>
  <si>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</si>
  <si>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</si>
  <si>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</si>
  <si>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</si>
  <si>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</si>
  <si>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</si>
  <si>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</si>
  <si>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</si>
  <si>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</si>
  <si>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</si>
  <si>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</si>
  <si>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</si>
  <si>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</si>
  <si>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</si>
  <si>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</si>
  <si>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</si>
  <si>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</si>
  <si>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</si>
  <si>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</si>
  <si>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</si>
  <si>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</si>
  <si>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</si>
  <si>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</si>
  <si>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</si>
  <si>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</si>
  <si>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</si>
  <si>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</si>
  <si>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</si>
  <si>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</si>
  <si>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</si>
  <si>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</si>
  <si>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</si>
  <si>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</si>
  <si>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</si>
  <si>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</si>
  <si>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</si>
  <si>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</si>
  <si>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</si>
  <si>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</si>
  <si>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</si>
  <si>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</si>
  <si>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</si>
  <si>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</si>
  <si>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</si>
  <si>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</si>
  <si>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</si>
  <si>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</si>
  <si>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</si>
  <si>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</si>
  <si>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</si>
  <si>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</si>
  <si>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</si>
  <si>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</si>
  <si>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</si>
  <si>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</si>
  <si>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</si>
  <si>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</si>
  <si>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</si>
  <si>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</si>
  <si>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</si>
  <si>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</si>
  <si>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</si>
  <si>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</si>
  <si>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</si>
  <si>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</si>
  <si>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</si>
  <si>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</si>
  <si>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</si>
  <si>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</si>
  <si>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</si>
  <si>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</si>
  <si>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</si>
  <si>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</si>
  <si>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</si>
  <si>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</si>
  <si>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</si>
  <si>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</si>
  <si>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</si>
  <si>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</si>
  <si>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</si>
  <si>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</si>
  <si>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</si>
  <si>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</si>
  <si>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</si>
  <si>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</si>
  <si>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</si>
  <si>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</si>
  <si>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</si>
  <si>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</si>
  <si>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</si>
  <si>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</si>
  <si>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</si>
  <si>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</si>
  <si>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</si>
  <si>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</si>
  <si>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</si>
  <si>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</si>
  <si>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</si>
  <si>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</si>
  <si>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</si>
  <si>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</si>
  <si>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</si>
  <si>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</si>
  <si>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</si>
  <si>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</si>
  <si>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</si>
  <si>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</si>
  <si>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</si>
  <si>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</si>
  <si>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</si>
  <si>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</si>
  <si>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</si>
  <si>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</si>
  <si>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</si>
  <si>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</si>
  <si>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</si>
  <si>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</si>
  <si>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</si>
  <si>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</si>
  <si>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</si>
  <si>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</si>
  <si>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</si>
  <si>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</si>
  <si>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</si>
  <si>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</si>
  <si>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</si>
  <si>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</si>
  <si>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</si>
  <si>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</si>
  <si>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</si>
  <si>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</si>
  <si>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</si>
  <si>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</si>
  <si>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</si>
  <si>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</si>
  <si>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</si>
  <si>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</si>
  <si>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</si>
  <si>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</si>
  <si>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</si>
  <si>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</si>
  <si>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</si>
  <si>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</si>
  <si>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</si>
  <si>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</si>
  <si>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</si>
  <si>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</si>
  <si>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</si>
  <si>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</si>
  <si>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</si>
  <si>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</si>
  <si>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</si>
  <si>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</si>
  <si>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</si>
  <si>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</si>
  <si>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</si>
  <si>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</si>
  <si>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</si>
  <si>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</si>
  <si>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</si>
  <si>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</si>
  <si>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</si>
  <si>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</si>
  <si>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</si>
  <si>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</si>
  <si>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</si>
  <si>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</si>
  <si>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</si>
  <si>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</si>
  <si>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</si>
  <si>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</si>
  <si>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</si>
  <si>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</si>
  <si>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</si>
  <si>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</si>
  <si>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</si>
  <si>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</si>
  <si>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</si>
  <si>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</si>
  <si>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</si>
  <si>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</si>
  <si>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</si>
  <si>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</si>
  <si>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</si>
  <si>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</si>
  <si>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</si>
  <si>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</si>
  <si>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</si>
  <si>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</si>
  <si>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</si>
  <si>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</si>
  <si>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</si>
  <si>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</si>
  <si>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</si>
  <si>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</si>
  <si>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</si>
  <si>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</si>
  <si>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</si>
  <si>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</si>
  <si>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</si>
  <si>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</si>
  <si>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</si>
  <si>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</si>
  <si>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</si>
  <si>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</si>
  <si>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</si>
  <si>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</si>
  <si>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</si>
  <si>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</si>
  <si>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</si>
  <si>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</si>
  <si>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</si>
  <si>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</si>
  <si>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</si>
  <si>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</si>
  <si>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</si>
  <si>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</si>
  <si>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</si>
  <si>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</si>
  <si>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</si>
  <si>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</si>
  <si>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</si>
  <si>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</si>
  <si>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</si>
  <si>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</si>
  <si>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</si>
  <si>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</si>
  <si>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</si>
  <si>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</si>
  <si>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</si>
  <si>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</si>
  <si>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</si>
  <si>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</si>
  <si>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</si>
  <si>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</si>
  <si>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</si>
  <si>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</si>
  <si>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</si>
  <si>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</si>
  <si>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</si>
  <si>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</si>
  <si>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</si>
  <si>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</si>
  <si>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</si>
  <si>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</si>
  <si>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</si>
  <si>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</si>
  <si>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</si>
  <si>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</si>
  <si>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</si>
  <si>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</si>
  <si>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</si>
  <si>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</si>
  <si>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</si>
  <si>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</si>
  <si>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</si>
  <si>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</si>
  <si>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</si>
  <si>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</si>
  <si>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</si>
  <si>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</si>
  <si>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</si>
  <si>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</si>
  <si>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</si>
  <si>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</si>
  <si>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</si>
  <si>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</si>
  <si>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</si>
  <si>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</si>
  <si>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</si>
  <si>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</si>
  <si>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</si>
  <si>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</si>
  <si>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</si>
  <si>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</si>
  <si>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</si>
  <si>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</si>
  <si>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</si>
  <si>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</si>
  <si>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</si>
  <si>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</si>
  <si>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</si>
  <si>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</si>
  <si>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</si>
  <si>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</si>
  <si>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</si>
  <si>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</si>
  <si>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</si>
  <si>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</si>
  <si>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</si>
  <si>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</si>
  <si>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</si>
  <si>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</si>
  <si>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</si>
  <si>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</si>
  <si>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</si>
  <si>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</si>
  <si>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</si>
  <si>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</si>
  <si>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</si>
  <si>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</si>
  <si>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</si>
  <si>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</si>
  <si>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</si>
  <si>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</si>
  <si>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</si>
  <si>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</si>
  <si>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</si>
  <si>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</si>
  <si>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</si>
  <si>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</si>
  <si>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</si>
  <si>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</si>
  <si>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</si>
  <si>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</si>
  <si>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</si>
  <si>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</si>
  <si>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</si>
  <si>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</si>
  <si>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</si>
  <si>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</si>
  <si>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</si>
  <si>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</si>
  <si>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</si>
  <si>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</si>
  <si>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</si>
  <si>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</si>
  <si>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</si>
  <si>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</si>
  <si>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</si>
  <si>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</si>
  <si>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</si>
  <si>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</si>
  <si>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</si>
  <si>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</si>
  <si>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</si>
  <si>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</si>
  <si>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</si>
  <si>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</si>
  <si>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</si>
  <si>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</si>
  <si>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</si>
  <si>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</si>
  <si>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</si>
  <si>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</si>
  <si>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</si>
  <si>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</si>
  <si>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</si>
  <si>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</si>
  <si>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</si>
  <si>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</si>
  <si>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</si>
  <si>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</si>
  <si>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</si>
  <si>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</si>
  <si>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</si>
  <si>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</si>
  <si>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</si>
  <si>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</si>
  <si>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</si>
  <si>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</si>
  <si>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</si>
  <si>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</si>
  <si>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</si>
  <si>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</si>
  <si>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</si>
  <si>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</si>
  <si>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</si>
  <si>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</si>
  <si>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</si>
  <si>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</si>
  <si>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</si>
  <si>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</si>
  <si>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</si>
  <si>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</si>
  <si>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</si>
  <si>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</si>
  <si>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</si>
  <si>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</si>
  <si>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</si>
  <si>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</si>
  <si>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</si>
  <si>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</si>
  <si>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</si>
  <si>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</si>
  <si>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</si>
  <si>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</si>
  <si>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</si>
  <si>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</si>
  <si>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</si>
  <si>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</si>
  <si>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</si>
  <si>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</si>
  <si>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</si>
  <si>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</si>
  <si>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</si>
  <si>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</si>
  <si>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</si>
  <si>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</si>
  <si>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</si>
  <si>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</si>
  <si>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</si>
  <si>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</si>
  <si>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</si>
  <si>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</si>
  <si>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</si>
  <si>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</si>
  <si>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</si>
  <si>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</si>
  <si>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</si>
  <si>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</si>
  <si>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</si>
  <si>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</si>
  <si>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</si>
  <si>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</si>
  <si>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</si>
  <si>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</si>
  <si>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</si>
  <si>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</si>
  <si>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</si>
  <si>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</si>
  <si>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</si>
  <si>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</si>
  <si>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</si>
  <si>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</si>
  <si>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</si>
  <si>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</si>
  <si>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</si>
  <si>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</si>
  <si>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</si>
  <si>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</si>
  <si>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</si>
  <si>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</si>
  <si>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</si>
  <si>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</si>
  <si>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</si>
  <si>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</si>
  <si>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</si>
  <si>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</si>
  <si>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</si>
  <si>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</si>
  <si>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</si>
  <si>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</si>
  <si>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</si>
  <si>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</si>
  <si>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</si>
  <si>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</si>
  <si>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</si>
  <si>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</si>
  <si>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</si>
  <si>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</si>
  <si>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</si>
  <si>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</si>
  <si>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</si>
  <si>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</si>
  <si>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</si>
  <si>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</si>
  <si>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</si>
  <si>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</si>
  <si>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</si>
  <si>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</si>
  <si>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</si>
  <si>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</si>
  <si>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</si>
  <si>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</si>
  <si>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</si>
  <si>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</si>
  <si>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</si>
  <si>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</si>
  <si>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</si>
  <si>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</si>
  <si>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</si>
  <si>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</si>
  <si>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</si>
  <si>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</si>
  <si>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</si>
  <si>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</si>
  <si>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</si>
  <si>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</si>
  <si>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</si>
  <si>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</si>
  <si>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</si>
  <si>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</si>
  <si>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</si>
  <si>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</si>
  <si>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</si>
  <si>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</si>
  <si>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</si>
  <si>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</si>
  <si>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</si>
  <si>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</si>
  <si>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</si>
  <si>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</si>
  <si>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</si>
  <si>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</si>
  <si>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</si>
  <si>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</si>
  <si>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</si>
  <si>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</si>
  <si>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</si>
  <si>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</si>
  <si>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</si>
  <si>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</si>
  <si>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</si>
  <si>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</si>
  <si>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</si>
  <si>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</si>
  <si>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</si>
  <si>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</si>
  <si>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</si>
  <si>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</si>
  <si>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</si>
  <si>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</si>
  <si>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</si>
  <si>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</si>
  <si>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</si>
  <si>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</si>
  <si>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</si>
  <si>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</si>
  <si>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</si>
  <si>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</si>
  <si>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</si>
  <si>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</si>
  <si>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</si>
  <si>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</si>
  <si>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</si>
  <si>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</si>
  <si>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</si>
  <si>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</si>
  <si>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</si>
  <si>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</si>
  <si>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</si>
  <si>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</si>
  <si>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</si>
  <si>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</si>
  <si>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</si>
  <si>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</si>
  <si>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</si>
  <si>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</si>
  <si>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</si>
  <si>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</si>
  <si>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</si>
  <si>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</si>
  <si>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</si>
  <si>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</si>
  <si>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</si>
  <si>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</si>
  <si>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</si>
  <si>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</si>
  <si>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</si>
  <si>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</si>
  <si>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</si>
  <si>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</si>
  <si>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</si>
  <si>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</si>
  <si>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</si>
  <si>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</si>
  <si>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</si>
  <si>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</si>
  <si>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</si>
  <si>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</si>
  <si>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</si>
  <si>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</si>
  <si>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</si>
  <si>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</si>
  <si>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</si>
  <si>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</si>
  <si>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</si>
  <si>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</si>
  <si>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</si>
  <si>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</si>
  <si>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</si>
  <si>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</si>
  <si>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</si>
  <si>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</si>
  <si>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</si>
  <si>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</si>
  <si>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</si>
  <si>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</si>
  <si>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</si>
  <si>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</si>
  <si>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</si>
  <si>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</si>
  <si>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</si>
  <si>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</si>
  <si>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</si>
  <si>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</si>
  <si>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</si>
  <si>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</si>
  <si>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</si>
  <si>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</si>
  <si>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</si>
  <si>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</si>
  <si>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</si>
  <si>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</si>
  <si>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</si>
  <si>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</si>
  <si>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</si>
  <si>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</si>
  <si>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</si>
  <si>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</si>
  <si>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</si>
  <si>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</si>
  <si>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</si>
  <si>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</si>
  <si>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</si>
  <si>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</si>
  <si>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</si>
  <si>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</si>
  <si>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</si>
  <si>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</si>
  <si>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</si>
  <si>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</si>
  <si>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</si>
  <si>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</si>
  <si>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</si>
  <si>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</si>
  <si>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</si>
  <si>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</si>
  <si>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</si>
  <si>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</si>
  <si>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</si>
  <si>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</si>
  <si>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</si>
  <si>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</si>
  <si>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</si>
  <si>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</si>
  <si>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</si>
  <si>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</si>
  <si>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</si>
  <si>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</si>
  <si>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</si>
  <si>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</si>
  <si>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</si>
  <si>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</si>
  <si>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</si>
  <si>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</si>
  <si>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</si>
  <si>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</si>
  <si>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</si>
  <si>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</si>
  <si>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</si>
  <si>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</si>
  <si>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</si>
  <si>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</si>
  <si>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</si>
  <si>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</si>
  <si>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</si>
  <si>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</si>
  <si>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</si>
  <si>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</si>
  <si>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</si>
  <si>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</si>
  <si>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</si>
  <si>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</si>
  <si>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</si>
  <si>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</si>
  <si>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</si>
  <si>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</si>
  <si>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</si>
  <si>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</si>
  <si>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</si>
  <si>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</si>
  <si>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</si>
  <si>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</si>
  <si>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</si>
  <si>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</si>
  <si>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</si>
  <si>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</si>
  <si>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</si>
  <si>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</si>
  <si>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</si>
  <si>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</si>
  <si>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</si>
  <si>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</si>
  <si>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</si>
  <si>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</si>
  <si>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</si>
  <si>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</si>
  <si>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</si>
  <si>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</si>
  <si>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</si>
  <si>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</si>
  <si>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</si>
  <si>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</si>
  <si>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</si>
  <si>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</si>
  <si>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</si>
  <si>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</si>
  <si>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</si>
  <si>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</si>
  <si>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</si>
  <si>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</si>
  <si>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</si>
  <si>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</si>
  <si>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</si>
  <si>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</si>
  <si>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</si>
  <si>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</si>
  <si>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</si>
  <si>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</si>
  <si>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</si>
  <si>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</si>
  <si>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</si>
  <si>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</si>
  <si>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</si>
  <si>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</si>
  <si>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</si>
  <si>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</si>
  <si>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</si>
  <si>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</si>
  <si>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</si>
  <si>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</si>
  <si>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</si>
  <si>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</si>
  <si>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</si>
  <si>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</si>
  <si>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</si>
  <si>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</si>
  <si>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</si>
  <si>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</si>
  <si>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</si>
  <si>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</si>
  <si>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</si>
  <si>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</si>
  <si>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</si>
  <si>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</si>
  <si>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</si>
  <si>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</si>
  <si>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</si>
  <si>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</si>
  <si>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</si>
  <si>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</si>
  <si>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</si>
  <si>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</si>
  <si>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</si>
  <si>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</si>
  <si>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</si>
  <si>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</si>
  <si>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</si>
  <si>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</si>
  <si>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</si>
  <si>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</si>
  <si>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</si>
  <si>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</si>
  <si>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</si>
  <si>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</si>
  <si>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</si>
  <si>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</si>
  <si>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</si>
  <si>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</si>
  <si>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</si>
  <si>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</si>
  <si>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</si>
  <si>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</si>
  <si>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</si>
  <si>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</si>
  <si>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</si>
  <si>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</si>
  <si>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</si>
  <si>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</si>
  <si>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</si>
  <si>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</si>
  <si>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</si>
  <si>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</si>
  <si>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</si>
  <si>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</si>
  <si>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</si>
  <si>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</si>
  <si>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</si>
  <si>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</si>
  <si>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</si>
  <si>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</si>
  <si>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</si>
  <si>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</si>
  <si>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</si>
  <si>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</si>
  <si>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</si>
  <si>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</si>
  <si>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</si>
  <si>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</si>
  <si>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</si>
  <si>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</si>
  <si>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</si>
  <si>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</si>
  <si>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</si>
  <si>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</si>
  <si>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</si>
  <si>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</si>
  <si>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</si>
  <si>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</si>
  <si>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</si>
  <si>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</si>
  <si>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</si>
  <si>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</si>
  <si>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</si>
  <si>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</si>
  <si>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</si>
  <si>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</si>
  <si>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</si>
  <si>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</si>
  <si>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</si>
  <si>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</si>
  <si>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</si>
  <si>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</si>
  <si>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</si>
  <si>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</si>
  <si>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</si>
  <si>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</si>
  <si>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</si>
  <si>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</si>
  <si>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</si>
  <si>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</si>
  <si>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</si>
  <si>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</si>
  <si>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</si>
  <si>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</si>
  <si>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</si>
  <si>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</si>
  <si>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</si>
  <si>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</si>
  <si>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</si>
  <si>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</si>
  <si>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</si>
  <si>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</si>
  <si>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</si>
  <si>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</si>
  <si>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</si>
  <si>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</si>
  <si>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</si>
  <si>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</si>
  <si>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</si>
  <si>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</si>
  <si>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</si>
  <si>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</si>
  <si>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</si>
  <si>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</si>
  <si>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</si>
  <si>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</si>
  <si>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</si>
  <si>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</si>
  <si>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</si>
  <si>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</si>
  <si>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</si>
  <si>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</si>
  <si>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</si>
  <si>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</si>
  <si>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</si>
  <si>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</si>
  <si>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</si>
  <si>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</si>
  <si>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</si>
  <si>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</si>
  <si>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</si>
  <si>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</si>
  <si>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</si>
  <si>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</si>
  <si>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</si>
  <si>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</si>
  <si>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</si>
  <si>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</si>
  <si>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</si>
  <si>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</si>
  <si>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</si>
  <si>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</si>
  <si>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</si>
  <si>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</si>
  <si>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</si>
  <si>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</si>
  <si>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</si>
  <si>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</si>
  <si>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</si>
  <si>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</si>
  <si>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</si>
  <si>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</si>
  <si>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</si>
  <si>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</si>
  <si>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</si>
  <si>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</si>
  <si>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</si>
  <si>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</si>
  <si>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</si>
  <si>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</si>
  <si>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</si>
  <si>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</si>
  <si>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</si>
  <si>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</si>
  <si>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</si>
  <si>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</si>
  <si>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</si>
  <si>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</si>
  <si>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</si>
  <si>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</si>
  <si>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</si>
  <si>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</si>
  <si>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</si>
  <si>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</si>
  <si>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</si>
  <si>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</si>
  <si>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</si>
  <si>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</si>
  <si>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</si>
  <si>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</si>
  <si>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</si>
  <si>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</si>
  <si>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</si>
  <si>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</si>
  <si>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</si>
  <si>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</si>
  <si>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</si>
  <si>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</si>
  <si>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</si>
  <si>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</si>
  <si>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</si>
  <si>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</si>
  <si>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</si>
  <si>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</si>
  <si>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</si>
  <si>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</si>
  <si>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</si>
  <si>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</si>
  <si>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</si>
  <si>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</si>
  <si>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</si>
  <si>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</si>
  <si>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</si>
  <si>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</si>
  <si>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</si>
  <si>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</si>
  <si>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</si>
  <si>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</si>
  <si>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</si>
  <si>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</si>
  <si>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</si>
  <si>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</si>
  <si>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</si>
  <si>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</si>
  <si>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</si>
  <si>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</si>
  <si>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</si>
  <si>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</si>
  <si>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</si>
  <si>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</si>
  <si>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</si>
  <si>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</si>
  <si>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</si>
  <si>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</si>
  <si>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</si>
  <si>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</si>
  <si>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</si>
  <si>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</si>
  <si>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</si>
  <si>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</si>
  <si>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</si>
  <si>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</si>
  <si>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</si>
  <si>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</si>
  <si>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</si>
  <si>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</si>
  <si>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</si>
  <si>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</si>
  <si>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</si>
  <si>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</si>
  <si>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</si>
  <si>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</si>
  <si>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</si>
  <si>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</si>
  <si>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</si>
  <si>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</si>
  <si>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</si>
  <si>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</si>
  <si>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</si>
  <si>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</si>
  <si>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</si>
  <si>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</si>
  <si>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</si>
  <si>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</si>
  <si>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</si>
  <si>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</si>
  <si>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</si>
  <si>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</si>
  <si>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</si>
  <si>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</si>
  <si>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</si>
  <si>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</si>
  <si>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</si>
  <si>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</si>
  <si>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</si>
  <si>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</si>
  <si>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</si>
  <si>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</si>
  <si>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</si>
  <si>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</si>
  <si>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</si>
  <si>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</si>
  <si>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</si>
  <si>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</si>
  <si>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</si>
  <si>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</si>
  <si>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</si>
  <si>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</si>
  <si>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</si>
  <si>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</si>
  <si>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</si>
  <si>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</si>
  <si>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</si>
  <si>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</si>
  <si>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</si>
  <si>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</si>
  <si>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</si>
  <si>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</si>
  <si>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</si>
  <si>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</si>
  <si>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</si>
  <si>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</si>
  <si>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</si>
  <si>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</si>
  <si>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</si>
  <si>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</si>
  <si>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</si>
  <si>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</si>
  <si>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</si>
  <si>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</si>
  <si>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</si>
  <si>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</si>
  <si>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</si>
  <si>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</si>
  <si>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</si>
  <si>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</si>
  <si>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</si>
  <si>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</si>
  <si>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</si>
  <si>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</si>
  <si>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</si>
  <si>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</si>
  <si>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</si>
  <si>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</si>
  <si>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</si>
  <si>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</si>
  <si>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</si>
  <si>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</si>
  <si>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</si>
  <si>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</si>
  <si>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</si>
  <si>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</si>
  <si>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</si>
  <si>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</si>
  <si>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</si>
  <si>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</si>
  <si>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</si>
  <si>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</si>
  <si>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</si>
  <si>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</si>
  <si>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</si>
  <si>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</si>
  <si>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</si>
  <si>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</si>
  <si>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</si>
  <si>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</si>
  <si>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</si>
  <si>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</si>
  <si>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</si>
  <si>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</si>
  <si>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</si>
  <si>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</si>
  <si>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</si>
  <si>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</si>
  <si>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</si>
  <si>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</si>
  <si>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</si>
  <si>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</si>
  <si>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</si>
  <si>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</si>
  <si>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</si>
  <si>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</si>
  <si>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</si>
  <si>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</si>
  <si>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</si>
  <si>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</si>
  <si>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</si>
  <si>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</si>
  <si>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</si>
  <si>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</si>
  <si>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</si>
  <si>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</si>
  <si>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</si>
  <si>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</si>
  <si>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</si>
  <si>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</si>
  <si>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</si>
  <si>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</si>
  <si>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</si>
  <si>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</si>
  <si>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</si>
  <si>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</si>
  <si>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</si>
  <si>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</si>
  <si>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</si>
  <si>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</si>
  <si>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</si>
  <si>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</si>
  <si>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</si>
  <si>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</si>
  <si>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</si>
  <si>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</si>
  <si>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</si>
  <si>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</si>
  <si>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</si>
  <si>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</si>
  <si>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</si>
  <si>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</si>
  <si>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</si>
  <si>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</si>
  <si>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</si>
  <si>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</si>
  <si>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</si>
  <si>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</si>
  <si>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</si>
  <si>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</si>
  <si>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</si>
  <si>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</si>
  <si>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</si>
  <si>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</si>
  <si>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</si>
  <si>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</si>
  <si>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</si>
  <si>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</si>
  <si>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</si>
  <si>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</si>
  <si>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</si>
  <si>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</si>
  <si>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</si>
  <si>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</si>
  <si>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</si>
  <si>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</si>
  <si>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</si>
  <si>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</si>
  <si>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</si>
  <si>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</si>
  <si>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</si>
  <si>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</si>
  <si>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</si>
  <si>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</si>
  <si>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</si>
  <si>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</si>
  <si>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</si>
  <si>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</si>
  <si>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</si>
  <si>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</si>
  <si>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</si>
  <si>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</si>
  <si>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</si>
  <si>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</si>
  <si>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</si>
  <si>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</si>
  <si>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</si>
  <si>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</si>
  <si>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</si>
  <si>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</si>
  <si>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</si>
  <si>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</si>
  <si>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</si>
  <si>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</si>
  <si>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</si>
  <si>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</si>
  <si>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</si>
  <si>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</si>
  <si>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</si>
  <si>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</si>
  <si>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</si>
  <si>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</si>
  <si>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</si>
  <si>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</si>
  <si>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</si>
  <si>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</si>
  <si>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</si>
  <si>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</si>
  <si>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</si>
  <si>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</si>
  <si>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</si>
  <si>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</si>
  <si>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</si>
  <si>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</si>
  <si>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</si>
  <si>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</si>
  <si>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</si>
  <si>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</si>
  <si>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</si>
  <si>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</si>
  <si>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</si>
  <si>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</si>
  <si>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</si>
  <si>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</si>
  <si>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</si>
  <si>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</si>
  <si>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</si>
  <si>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</si>
  <si>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</si>
  <si>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</si>
  <si>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</si>
  <si>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</si>
  <si>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</si>
  <si>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</si>
  <si>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</si>
  <si>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</si>
  <si>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</si>
  <si>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</si>
  <si>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</si>
  <si>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</si>
  <si>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</si>
  <si>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</si>
  <si>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</si>
  <si>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</si>
  <si>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</si>
  <si>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</si>
  <si>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</si>
  <si>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</si>
  <si>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</si>
  <si>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</si>
  <si>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</si>
  <si>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</si>
  <si>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</si>
  <si>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</si>
  <si>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</si>
  <si>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</si>
  <si>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</si>
  <si>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</si>
  <si>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</si>
  <si>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</si>
  <si>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</si>
  <si>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</si>
  <si>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</si>
  <si>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</si>
  <si>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</si>
  <si>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</si>
  <si>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</si>
  <si>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</si>
  <si>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</si>
  <si>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</si>
  <si>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</si>
  <si>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</si>
  <si>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</si>
  <si>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</si>
  <si>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</si>
  <si>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</si>
  <si>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</si>
  <si>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</si>
  <si>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</si>
  <si>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</si>
  <si>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</si>
  <si>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</si>
  <si>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</si>
  <si>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</si>
  <si>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</si>
  <si>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</si>
  <si>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</si>
  <si>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</si>
  <si>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</si>
  <si>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</si>
  <si>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</si>
  <si>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</si>
  <si>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</si>
  <si>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</si>
  <si>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</si>
  <si>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</si>
  <si>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</si>
  <si>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</si>
  <si>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</si>
  <si>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</si>
  <si>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</si>
  <si>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</si>
  <si>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</si>
  <si>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</si>
  <si>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</si>
  <si>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</si>
  <si>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</si>
  <si>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</si>
  <si>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</si>
  <si>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</si>
  <si>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</si>
  <si>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</si>
  <si>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</si>
  <si>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</si>
  <si>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</si>
  <si>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</si>
  <si>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</si>
  <si>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</si>
  <si>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</si>
  <si>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</si>
  <si>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</si>
  <si>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</si>
  <si>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</si>
  <si>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</si>
  <si>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</si>
  <si>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</si>
  <si>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</si>
  <si>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</si>
  <si>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</si>
  <si>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</si>
  <si>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</si>
  <si>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</si>
  <si>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</si>
  <si>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</si>
  <si>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</si>
  <si>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</si>
  <si>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</si>
  <si>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</si>
  <si>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</si>
  <si>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</si>
  <si>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</si>
  <si>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</si>
  <si>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</si>
  <si>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</si>
  <si>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</si>
  <si>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</si>
  <si>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</si>
  <si>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</si>
  <si>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</si>
  <si>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</si>
  <si>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</si>
  <si>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</si>
  <si>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</si>
  <si>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</si>
  <si>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</si>
  <si>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</si>
  <si>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</si>
  <si>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</si>
  <si>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</si>
  <si>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</si>
  <si>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</si>
  <si>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</si>
  <si>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</si>
  <si>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</si>
  <si>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</si>
  <si>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</si>
  <si>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</si>
  <si>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</si>
  <si>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</si>
  <si>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</si>
  <si>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</si>
  <si>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</si>
  <si>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</si>
  <si>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</si>
  <si>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</si>
  <si>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</si>
  <si>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</si>
  <si>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</si>
  <si>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</si>
  <si>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</si>
  <si>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</si>
  <si>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</si>
  <si>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</si>
  <si>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</si>
  <si>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</si>
  <si>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</si>
  <si>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</si>
  <si>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</si>
  <si>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</si>
  <si>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</si>
  <si>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</si>
  <si>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</si>
  <si>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</si>
  <si>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</si>
  <si>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</si>
  <si>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</si>
  <si>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</si>
  <si>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</si>
  <si>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</si>
  <si>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</si>
  <si>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</si>
  <si>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</si>
  <si>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</si>
  <si>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</si>
  <si>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</si>
  <si>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</si>
  <si>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</si>
  <si>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</si>
  <si>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</si>
  <si>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</si>
  <si>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</si>
  <si>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</si>
  <si>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</si>
  <si>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</si>
  <si>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</si>
  <si>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</si>
  <si>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</si>
  <si>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</si>
  <si>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</si>
  <si>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</si>
  <si>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</si>
  <si>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</si>
  <si>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</si>
  <si>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</si>
  <si>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</si>
  <si>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</si>
  <si>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</si>
  <si>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</si>
  <si>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</si>
  <si>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</si>
  <si>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</si>
  <si>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</si>
  <si>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</si>
  <si>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</si>
  <si>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</si>
  <si>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</si>
  <si>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</si>
  <si>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</si>
  <si>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</si>
  <si>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</si>
  <si>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</si>
  <si>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</si>
  <si>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</si>
  <si>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</si>
  <si>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</si>
  <si>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</si>
  <si>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</si>
  <si>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</si>
  <si>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</si>
  <si>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</si>
  <si>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</si>
  <si>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</si>
  <si>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</si>
  <si>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</si>
  <si>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</si>
  <si>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</si>
  <si>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</si>
  <si>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</si>
  <si>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</si>
  <si>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</si>
  <si>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</si>
  <si>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</si>
  <si>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</si>
  <si>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</si>
  <si>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</si>
  <si>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</si>
  <si>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</si>
  <si>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</si>
  <si>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</si>
  <si>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</si>
  <si>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</si>
  <si>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</si>
  <si>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</si>
  <si>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</si>
  <si>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</si>
  <si>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</si>
  <si>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</si>
  <si>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</si>
  <si>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</si>
  <si>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</si>
  <si>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</si>
  <si>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</si>
  <si>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</si>
  <si>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</si>
  <si>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</si>
  <si>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</si>
  <si>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</si>
  <si>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</si>
  <si>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</si>
  <si>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</si>
  <si>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</si>
  <si>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</si>
  <si>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</si>
  <si>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</si>
  <si>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</si>
  <si>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</si>
  <si>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</si>
  <si>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</si>
  <si>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</si>
  <si>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</si>
  <si>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</si>
  <si>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</si>
  <si>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</si>
  <si>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</si>
  <si>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</si>
  <si>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</si>
  <si>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</si>
  <si>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</si>
  <si>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</si>
  <si>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</si>
  <si>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</si>
  <si>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</si>
  <si>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</si>
  <si>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</si>
  <si>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</si>
  <si>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</si>
  <si>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</si>
  <si>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</si>
  <si>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</si>
  <si>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</si>
  <si>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</si>
  <si>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</si>
  <si>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</si>
  <si>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</si>
  <si>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</si>
  <si>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</si>
  <si>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</si>
  <si>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</si>
  <si>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</si>
  <si>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</si>
  <si>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</si>
  <si>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</si>
  <si>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</si>
  <si>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</si>
  <si>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</si>
  <si>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</si>
  <si>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</si>
  <si>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</si>
  <si>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</si>
  <si>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</si>
  <si>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</si>
  <si>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</si>
  <si>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</si>
  <si>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</si>
  <si>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</si>
  <si>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</si>
  <si>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</si>
  <si>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</si>
  <si>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</si>
  <si>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</si>
  <si>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</si>
  <si>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</si>
  <si>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</si>
  <si>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</si>
  <si>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</si>
  <si>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</si>
  <si>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</si>
  <si>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</si>
  <si>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</si>
  <si>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</si>
  <si>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</si>
  <si>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</si>
  <si>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</si>
  <si>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</si>
  <si>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</si>
  <si>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</si>
  <si>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</si>
  <si>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</si>
  <si>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</si>
  <si>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</si>
  <si>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</si>
  <si>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</si>
  <si>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</si>
  <si>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</si>
  <si>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</si>
  <si>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</si>
  <si>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</si>
  <si>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</si>
  <si>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</si>
  <si>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</si>
  <si>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</si>
  <si>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</si>
  <si>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</si>
  <si>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</si>
  <si>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</si>
  <si>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</si>
  <si>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</si>
  <si>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</si>
  <si>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</si>
  <si>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</si>
  <si>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</si>
  <si>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</si>
  <si>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</si>
  <si>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</si>
  <si>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</si>
  <si>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</si>
  <si>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</si>
  <si>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</si>
  <si>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</si>
  <si>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</si>
  <si>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</si>
  <si>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</si>
  <si>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</si>
  <si>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</si>
  <si>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</si>
  <si>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</si>
  <si>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</si>
  <si>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</si>
  <si>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</si>
  <si>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</si>
  <si>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</si>
  <si>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</si>
  <si>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</si>
  <si>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</si>
  <si>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</si>
  <si>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</si>
  <si>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</si>
  <si>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</si>
  <si>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</si>
  <si>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</si>
  <si>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</si>
  <si>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</si>
  <si>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</si>
  <si>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</si>
  <si>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</si>
  <si>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</si>
  <si>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</si>
  <si>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</si>
  <si>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</si>
  <si>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</si>
  <si>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</si>
  <si>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</si>
  <si>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</si>
  <si>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</si>
  <si>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</si>
  <si>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</si>
  <si>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</si>
  <si>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</si>
  <si>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</si>
  <si>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</si>
  <si>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</si>
  <si>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</si>
  <si>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</si>
  <si>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</si>
  <si>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</si>
  <si>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</si>
  <si>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</si>
  <si>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</si>
  <si>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</si>
  <si>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</si>
  <si>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</si>
  <si>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</si>
  <si>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</si>
  <si>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</si>
  <si>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</si>
  <si>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</si>
  <si>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</si>
  <si>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</si>
  <si>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</si>
  <si>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</si>
  <si>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</si>
  <si>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</si>
  <si>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</si>
  <si>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</si>
  <si>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</si>
  <si>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</si>
  <si>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</si>
  <si>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</si>
  <si>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</si>
  <si>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</si>
  <si>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</si>
  <si>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</si>
  <si>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</si>
  <si>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</si>
  <si>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</si>
  <si>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</si>
  <si>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</si>
  <si>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</si>
  <si>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</si>
  <si>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</si>
  <si>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</si>
  <si>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</si>
  <si>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</si>
  <si>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</si>
  <si>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</si>
  <si>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</si>
  <si>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</si>
  <si>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</si>
  <si>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</si>
  <si>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</si>
  <si>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</si>
  <si>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</si>
  <si>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</si>
  <si>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</si>
  <si>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</si>
  <si>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</si>
  <si>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</si>
  <si>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</si>
  <si>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</si>
  <si>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</si>
  <si>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</si>
  <si>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</si>
  <si>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</si>
  <si>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</si>
  <si>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</si>
  <si>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</si>
  <si>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</si>
  <si>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</si>
  <si>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</si>
  <si>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</si>
  <si>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</si>
  <si>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</si>
  <si>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</si>
  <si>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</si>
  <si>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</si>
  <si>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</si>
  <si>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</si>
  <si>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</si>
  <si>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</si>
  <si>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</si>
  <si>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</si>
  <si>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</si>
  <si>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</si>
  <si>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</si>
  <si>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</si>
  <si>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</si>
  <si>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</si>
  <si>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</si>
  <si>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</si>
  <si>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</si>
  <si>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</si>
  <si>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</si>
  <si>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</si>
  <si>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</si>
  <si>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</si>
  <si>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</si>
  <si>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</si>
  <si>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</si>
  <si>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</si>
  <si>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</si>
  <si>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</si>
  <si>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</si>
  <si>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</si>
  <si>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</si>
  <si>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</si>
  <si>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</si>
  <si>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</si>
  <si>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</si>
  <si>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</si>
  <si>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</si>
  <si>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</si>
  <si>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</si>
  <si>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</si>
  <si>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</si>
  <si>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</si>
  <si>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</si>
  <si>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</si>
  <si>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</si>
  <si>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</si>
  <si>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</si>
  <si>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</si>
  <si>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</si>
  <si>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</si>
  <si>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</si>
  <si>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</si>
  <si>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</si>
  <si>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</si>
  <si>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</si>
  <si>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</si>
  <si>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</si>
  <si>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</si>
  <si>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</si>
  <si>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</si>
  <si>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</si>
  <si>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</si>
  <si>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</si>
  <si>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</si>
  <si>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</si>
  <si>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</si>
  <si>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</si>
  <si>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</si>
  <si>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</si>
  <si>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</si>
  <si>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</si>
  <si>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</si>
  <si>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</si>
  <si>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</si>
  <si>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</si>
  <si>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</si>
  <si>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</si>
  <si>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</si>
  <si>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</si>
  <si>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</si>
  <si>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</si>
  <si>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</si>
  <si>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</si>
  <si>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</si>
  <si>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</si>
  <si>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</si>
  <si>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</si>
  <si>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</si>
  <si>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</si>
  <si>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</si>
  <si>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</si>
  <si>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</si>
  <si>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</si>
  <si>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</si>
  <si>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</si>
  <si>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</si>
  <si>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</si>
  <si>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</si>
  <si>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</si>
  <si>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</si>
  <si>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</si>
  <si>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</si>
  <si>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</si>
  <si>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</si>
  <si>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</si>
  <si>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</si>
  <si>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</si>
  <si>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</si>
  <si>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</si>
  <si>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</si>
  <si>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</si>
  <si>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</si>
  <si>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</si>
  <si>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</si>
  <si>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</si>
  <si>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</si>
  <si>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</si>
  <si>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</si>
  <si>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</si>
  <si>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</si>
  <si>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</si>
  <si>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</si>
  <si>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</si>
  <si>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</si>
  <si>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</si>
  <si>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</si>
  <si>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</si>
  <si>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</si>
  <si>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</si>
  <si>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</si>
  <si>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</si>
  <si>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</si>
  <si>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</si>
  <si>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</si>
  <si>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</si>
  <si>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</si>
  <si>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</si>
  <si>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</si>
  <si>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</si>
  <si>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</si>
  <si>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</si>
  <si>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</si>
  <si>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</si>
  <si>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</si>
  <si>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</si>
  <si>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</si>
  <si>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</si>
  <si>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</si>
  <si>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</si>
  <si>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</si>
  <si>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</si>
  <si>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</si>
  <si>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</si>
  <si>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</si>
  <si>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</si>
  <si>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</si>
  <si>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</si>
  <si>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</si>
  <si>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</si>
  <si>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</si>
  <si>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</si>
  <si>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</si>
  <si>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</si>
  <si>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</si>
  <si>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</si>
  <si>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</si>
  <si>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</si>
  <si>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</si>
  <si>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</si>
  <si>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</si>
  <si>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</si>
  <si>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</si>
  <si>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</si>
  <si>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</si>
  <si>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</si>
  <si>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</si>
  <si>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</si>
  <si>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</si>
  <si>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</si>
  <si>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</si>
  <si>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</si>
  <si>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</si>
  <si>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</si>
  <si>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</si>
  <si>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</si>
  <si>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</si>
  <si>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</si>
  <si>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</si>
  <si>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</si>
  <si>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</si>
  <si>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</si>
  <si>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</si>
  <si>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</si>
  <si>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</si>
  <si>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</si>
  <si>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</si>
  <si>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</si>
  <si>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</si>
  <si>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</si>
  <si>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</si>
  <si>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</si>
  <si>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</si>
  <si>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</si>
  <si>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</si>
  <si>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</si>
  <si>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</si>
  <si>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</si>
  <si>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</si>
  <si>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</si>
  <si>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</si>
  <si>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</si>
  <si>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</si>
  <si>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</si>
  <si>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</si>
  <si>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</si>
  <si>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</si>
  <si>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</si>
  <si>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</si>
  <si>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</si>
  <si>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</si>
  <si>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</si>
  <si>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</si>
  <si>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</si>
  <si>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</si>
  <si>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</si>
  <si>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</si>
  <si>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</si>
  <si>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</si>
  <si>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</si>
  <si>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</si>
  <si>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</si>
  <si>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</si>
  <si>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</si>
  <si>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</si>
  <si>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</si>
  <si>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</si>
  <si>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</si>
  <si>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</si>
  <si>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</si>
  <si>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</si>
  <si>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</si>
  <si>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</si>
  <si>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</si>
  <si>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</si>
  <si>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</si>
  <si>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</si>
  <si>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</si>
  <si>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</si>
  <si>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</si>
  <si>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</si>
  <si>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</si>
  <si>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</si>
  <si>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</si>
  <si>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</si>
  <si>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</si>
  <si>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</si>
  <si>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</si>
  <si>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</si>
  <si>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</si>
  <si>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</si>
  <si>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</si>
  <si>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</si>
  <si>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</si>
  <si>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</si>
  <si>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</si>
  <si>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</si>
  <si>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</si>
  <si>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</si>
  <si>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</si>
  <si>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</si>
  <si>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</si>
  <si>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</si>
  <si>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</si>
  <si>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</si>
  <si>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</si>
  <si>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</si>
  <si>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</si>
  <si>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</si>
  <si>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</si>
  <si>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</si>
  <si>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</si>
  <si>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</si>
  <si>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</si>
  <si>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</si>
  <si>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</si>
  <si>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</si>
  <si>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</si>
  <si>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</si>
  <si>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</si>
  <si>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</si>
  <si>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</si>
  <si>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</si>
  <si>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</si>
  <si>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</si>
  <si>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</si>
  <si>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</si>
  <si>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</si>
  <si>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</si>
  <si>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</si>
  <si>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</si>
  <si>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</si>
  <si>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</si>
  <si>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</si>
  <si>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</si>
  <si>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</si>
  <si>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</si>
  <si>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</si>
  <si>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</si>
  <si>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</si>
  <si>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</si>
  <si>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</si>
  <si>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</si>
  <si>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</si>
  <si>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</si>
  <si>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</si>
  <si>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</si>
  <si>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</si>
  <si>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</si>
  <si>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</si>
  <si>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</si>
  <si>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</si>
  <si>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</si>
  <si>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</si>
  <si>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</si>
  <si>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</si>
  <si>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</si>
  <si>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</si>
  <si>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</si>
  <si>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</si>
  <si>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</si>
  <si>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</si>
  <si>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</si>
  <si>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</si>
  <si>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</si>
  <si>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</si>
  <si>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</si>
  <si>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</si>
  <si>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</si>
  <si>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</si>
  <si>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</si>
  <si>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</si>
  <si>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</si>
  <si>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</si>
  <si>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</si>
  <si>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</si>
  <si>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</si>
  <si>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</si>
  <si>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</si>
  <si>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</si>
  <si>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</si>
  <si>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</si>
  <si>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</si>
  <si>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</si>
  <si>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</si>
  <si>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</si>
  <si>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</si>
  <si>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</si>
  <si>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</si>
  <si>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</si>
  <si>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</si>
  <si>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</si>
  <si>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</si>
  <si>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</si>
  <si>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</si>
  <si>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</si>
  <si>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</si>
  <si>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</si>
  <si>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</si>
  <si>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</si>
  <si>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</si>
  <si>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</si>
  <si>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</si>
  <si>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</si>
  <si>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</si>
  <si>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</si>
  <si>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</si>
  <si>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</si>
  <si>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</si>
  <si>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</si>
  <si>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</si>
  <si>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</si>
  <si>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</si>
  <si>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</si>
  <si>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</si>
  <si>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</si>
  <si>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</si>
  <si>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</si>
  <si>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</si>
  <si>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</si>
  <si>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</si>
  <si>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</si>
  <si>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</si>
  <si>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</si>
  <si>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</si>
  <si>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</si>
  <si>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</si>
  <si>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</si>
  <si>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</si>
  <si>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</si>
  <si>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</si>
  <si>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</si>
  <si>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</si>
  <si>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</si>
  <si>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</si>
  <si>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</si>
  <si>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</si>
  <si>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</si>
  <si>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</si>
  <si>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</si>
  <si>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</si>
  <si>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</si>
  <si>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</si>
  <si>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</si>
  <si>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</si>
  <si>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</si>
  <si>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</si>
  <si>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</si>
  <si>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</si>
  <si>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</si>
  <si>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</si>
  <si>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</si>
  <si>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</si>
  <si>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</si>
  <si>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</si>
  <si>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</si>
  <si>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</si>
  <si>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</si>
  <si>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</si>
  <si>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</si>
  <si>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</si>
  <si>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</si>
  <si>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</si>
  <si>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</si>
  <si>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</si>
  <si>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</si>
  <si>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</si>
  <si>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</si>
  <si>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</si>
  <si>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</si>
  <si>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</si>
  <si>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</si>
  <si>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</si>
  <si>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</si>
  <si>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</si>
  <si>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</si>
  <si>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</si>
  <si>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</si>
  <si>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</si>
  <si>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</si>
  <si>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</si>
  <si>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</si>
  <si>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</si>
  <si>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</si>
  <si>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</si>
  <si>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</si>
  <si>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</si>
  <si>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</si>
  <si>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</si>
  <si>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</si>
  <si>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</si>
  <si>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</si>
  <si>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</si>
  <si>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</si>
  <si>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</si>
  <si>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</si>
  <si>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</si>
  <si>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</si>
  <si>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</si>
  <si>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</si>
  <si>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</si>
  <si>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</si>
  <si>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</si>
  <si>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</si>
  <si>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</si>
  <si>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</si>
  <si>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</si>
  <si>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</si>
  <si>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</si>
  <si>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</si>
  <si>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</si>
  <si>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</si>
  <si>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</si>
  <si>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</si>
  <si>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</si>
  <si>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</si>
  <si>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</si>
  <si>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</si>
  <si>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</si>
  <si>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</si>
  <si>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</si>
  <si>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</si>
  <si>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</si>
  <si>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</si>
  <si>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</si>
  <si>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</si>
  <si>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</si>
  <si>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</si>
  <si>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</si>
  <si>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</si>
  <si>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</si>
  <si>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</si>
  <si>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</si>
  <si>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</si>
  <si>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</si>
  <si>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</si>
  <si>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</si>
  <si>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</si>
  <si>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</si>
  <si>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</si>
  <si>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</si>
  <si>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</si>
  <si>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</si>
  <si>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</si>
  <si>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</si>
  <si>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</si>
  <si>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</si>
  <si>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</si>
  <si>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</si>
  <si>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</si>
  <si>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</si>
  <si>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</si>
  <si>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</si>
  <si>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</si>
  <si>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</si>
  <si>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</si>
  <si>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</si>
  <si>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</si>
  <si>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</si>
  <si>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</si>
  <si>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</si>
  <si>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</si>
  <si>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</si>
  <si>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</si>
  <si>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</si>
  <si>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</si>
  <si>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</si>
  <si>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</si>
  <si>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</si>
  <si>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</si>
  <si>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</si>
  <si>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</si>
  <si>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</si>
  <si>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</si>
  <si>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</si>
  <si>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</si>
  <si>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</si>
  <si>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</si>
  <si>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</si>
  <si>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</si>
  <si>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</si>
  <si>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</si>
  <si>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</si>
  <si>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</si>
  <si>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</si>
  <si>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</si>
  <si>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</si>
  <si>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</si>
  <si>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</si>
  <si>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</si>
  <si>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</si>
  <si>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</si>
  <si>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</si>
  <si>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</si>
  <si>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</si>
  <si>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</si>
  <si>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</si>
  <si>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</si>
  <si>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</si>
  <si>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</si>
  <si>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</si>
  <si>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</si>
  <si>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</si>
  <si>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</si>
  <si>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</si>
  <si>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</si>
  <si>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</si>
  <si>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</si>
  <si>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</si>
  <si>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</si>
  <si>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</si>
  <si>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</si>
  <si>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</si>
  <si>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</si>
  <si>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</si>
  <si>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</si>
  <si>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</si>
  <si>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</si>
  <si>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</si>
  <si>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</si>
  <si>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</si>
  <si>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</si>
  <si>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</si>
  <si>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</si>
  <si>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</si>
  <si>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</si>
  <si>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</si>
  <si>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</si>
  <si>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</si>
  <si>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</si>
  <si>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</si>
  <si>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</si>
  <si>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</si>
  <si>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</si>
  <si>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</si>
  <si>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</si>
  <si>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</si>
  <si>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</si>
  <si>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</si>
  <si>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</si>
  <si>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</si>
  <si>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</si>
  <si>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</si>
  <si>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</si>
  <si>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</si>
  <si>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</si>
  <si>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</si>
  <si>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</si>
  <si>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</si>
  <si>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</si>
  <si>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</si>
  <si>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</si>
  <si>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</si>
  <si>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</si>
  <si>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</si>
  <si>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</si>
  <si>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</si>
  <si>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</si>
  <si>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</si>
  <si>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</si>
  <si>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</si>
  <si>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</si>
  <si>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</si>
  <si>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</si>
  <si>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</si>
  <si>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</si>
  <si>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</si>
  <si>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</si>
  <si>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</si>
  <si>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</si>
  <si>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</si>
  <si>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</si>
  <si>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</si>
  <si>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</si>
  <si>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</si>
  <si>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</si>
  <si>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</si>
  <si>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</si>
  <si>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</si>
  <si>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</si>
  <si>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</si>
  <si>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</si>
  <si>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</si>
  <si>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</si>
  <si>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</si>
  <si>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</si>
  <si>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</si>
  <si>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</si>
  <si>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</si>
  <si>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</si>
  <si>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</si>
  <si>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</si>
  <si>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</si>
  <si>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</si>
  <si>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</si>
  <si>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</si>
  <si>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</si>
  <si>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</si>
  <si>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</si>
  <si>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</si>
  <si>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</si>
  <si>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</si>
  <si>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</si>
  <si>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</si>
  <si>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</si>
  <si>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</si>
  <si>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</si>
  <si>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</si>
  <si>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</si>
  <si>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</si>
  <si>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</si>
  <si>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</si>
  <si>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</si>
  <si>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</si>
  <si>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</si>
  <si>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</si>
  <si>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</si>
  <si>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</si>
  <si>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</si>
  <si>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</si>
  <si>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</si>
  <si>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</si>
  <si>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</si>
  <si>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</si>
  <si>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</si>
  <si>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</si>
  <si>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</si>
  <si>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</si>
  <si>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</si>
  <si>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</si>
  <si>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</si>
  <si>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</si>
  <si>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</si>
  <si>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</si>
  <si>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</si>
  <si>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</si>
  <si>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</si>
  <si>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</si>
  <si>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</si>
  <si>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</si>
  <si>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</si>
  <si>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</si>
  <si>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</si>
  <si>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</si>
  <si>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</si>
  <si>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</si>
  <si>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</si>
  <si>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</si>
  <si>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</si>
  <si>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</si>
  <si>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</si>
  <si>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</si>
  <si>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</si>
  <si>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</si>
  <si>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</si>
  <si>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</si>
  <si>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</si>
  <si>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</si>
  <si>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</si>
  <si>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</si>
  <si>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</si>
  <si>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</si>
  <si>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</si>
  <si>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</si>
  <si>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</si>
  <si>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</si>
  <si>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</si>
  <si>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</si>
  <si>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</si>
  <si>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</si>
  <si>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</si>
  <si>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</si>
  <si>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</si>
  <si>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</si>
  <si>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</si>
  <si>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</si>
  <si>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</si>
  <si>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</si>
  <si>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</si>
  <si>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</si>
  <si>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</si>
  <si>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</si>
  <si>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</si>
  <si>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</si>
  <si>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</si>
  <si>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</si>
  <si>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</si>
  <si>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</si>
  <si>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</si>
  <si>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</si>
  <si>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</si>
  <si>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</si>
  <si>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</si>
  <si>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</si>
  <si>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</si>
  <si>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</si>
  <si>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</si>
  <si>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</si>
  <si>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</si>
  <si>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</si>
  <si>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</si>
  <si>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</si>
  <si>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</si>
  <si>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</si>
  <si>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</si>
  <si>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</si>
  <si>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</si>
  <si>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</si>
  <si>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</si>
  <si>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</si>
  <si>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</si>
  <si>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</si>
  <si>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</si>
  <si>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</si>
  <si>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</si>
  <si>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</si>
  <si>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</si>
  <si>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</si>
  <si>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</si>
  <si>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</si>
  <si>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</si>
  <si>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</si>
  <si>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</si>
  <si>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</si>
  <si>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</si>
  <si>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</si>
  <si>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</si>
  <si>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</si>
  <si>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</si>
  <si>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</si>
  <si>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</si>
  <si>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</si>
  <si>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</si>
  <si>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</si>
  <si>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</si>
  <si>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</si>
  <si>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</si>
  <si>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</si>
  <si>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</si>
  <si>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</si>
  <si>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</si>
  <si>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</si>
  <si>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</si>
  <si>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</si>
  <si>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</si>
  <si>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</si>
  <si>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</si>
  <si>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</si>
  <si>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</si>
  <si>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</si>
  <si>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</si>
  <si>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</si>
  <si>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</si>
  <si>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</si>
  <si>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</si>
  <si>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</si>
  <si>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</si>
  <si>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</si>
  <si>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</si>
  <si>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</si>
  <si>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</si>
  <si>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</si>
  <si>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</si>
  <si>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</si>
  <si>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</si>
  <si>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</si>
  <si>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</si>
  <si>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</si>
  <si>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</si>
  <si>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</si>
  <si>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</si>
  <si>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</si>
  <si>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</si>
  <si>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</si>
  <si>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</si>
  <si>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</si>
  <si>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</si>
  <si>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</si>
  <si>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</si>
  <si>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</si>
  <si>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</si>
  <si>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</si>
  <si>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</si>
  <si>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</si>
  <si>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</si>
  <si>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</si>
  <si>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</si>
  <si>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</si>
  <si>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</si>
  <si>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</si>
  <si>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</si>
  <si>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</si>
  <si>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</si>
  <si>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</si>
  <si>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</si>
  <si>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</si>
  <si>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</si>
  <si>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</si>
  <si>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</si>
  <si>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</si>
  <si>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</si>
  <si>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</si>
  <si>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</si>
  <si>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</si>
  <si>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</si>
  <si>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</si>
  <si>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</si>
  <si>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</si>
  <si>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</si>
  <si>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</si>
  <si>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</si>
  <si>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</si>
  <si>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</si>
  <si>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</si>
  <si>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</si>
  <si>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</si>
  <si>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</si>
  <si>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</si>
  <si>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</si>
  <si>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</si>
  <si>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</si>
  <si>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</si>
  <si>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</si>
  <si>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</si>
  <si>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</si>
  <si>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</si>
  <si>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</si>
  <si>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</si>
  <si>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</si>
  <si>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</si>
  <si>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</si>
  <si>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</si>
  <si>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</si>
  <si>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</si>
  <si>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</si>
  <si>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</si>
  <si>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</si>
  <si>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</si>
  <si>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</si>
  <si>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</si>
  <si>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</si>
  <si>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</si>
  <si>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</si>
  <si>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</si>
  <si>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</si>
  <si>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</si>
  <si>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</si>
  <si>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</si>
  <si>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</si>
  <si>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</si>
  <si>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</si>
  <si>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</si>
  <si>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</si>
  <si>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</si>
  <si>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</si>
  <si>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</si>
  <si>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</si>
  <si>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</si>
  <si>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</si>
  <si>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</si>
  <si>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</si>
  <si>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</si>
  <si>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</si>
  <si>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</si>
  <si>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</si>
  <si>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</si>
  <si>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</si>
  <si>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</si>
  <si>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</si>
  <si>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</si>
  <si>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</si>
  <si>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</si>
  <si>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</si>
  <si>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</si>
  <si>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</si>
  <si>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</si>
  <si>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</si>
  <si>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</si>
  <si>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</si>
  <si>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</si>
  <si>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</si>
  <si>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</si>
  <si>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</si>
  <si>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</si>
  <si>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</si>
  <si>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</si>
  <si>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</si>
  <si>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</si>
  <si>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</si>
  <si>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</si>
  <si>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</si>
  <si>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</si>
  <si>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</si>
  <si>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</si>
  <si>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</si>
  <si>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</si>
  <si>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</si>
  <si>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</si>
  <si>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</si>
  <si>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</si>
  <si>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</si>
  <si>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</si>
  <si>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</si>
  <si>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</si>
  <si>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</si>
  <si>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</si>
  <si>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</si>
  <si>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</si>
  <si>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</si>
  <si>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</si>
  <si>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</si>
  <si>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</si>
  <si>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</si>
  <si>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</si>
  <si>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</si>
  <si>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</si>
  <si>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</si>
  <si>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</si>
  <si>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</si>
  <si>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</si>
  <si>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</si>
  <si>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</si>
  <si>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</si>
  <si>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</si>
  <si>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</si>
  <si>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</si>
  <si>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</si>
  <si>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</si>
  <si>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</si>
  <si>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</si>
  <si>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</si>
  <si>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</si>
  <si>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</si>
  <si>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</si>
  <si>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</si>
  <si>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</si>
  <si>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</si>
  <si>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</si>
  <si>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</si>
  <si>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</si>
  <si>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</si>
  <si>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</si>
  <si>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</si>
  <si>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</si>
  <si>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</si>
  <si>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</si>
  <si>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</si>
  <si>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</si>
  <si>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</si>
  <si>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</si>
  <si>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</si>
  <si>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</si>
  <si>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</si>
  <si>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</si>
  <si>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</si>
  <si>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</si>
  <si>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</si>
  <si>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</si>
  <si>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</si>
  <si>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</si>
  <si>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</si>
  <si>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</si>
  <si>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</si>
  <si>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</si>
  <si>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</si>
  <si>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</si>
  <si>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</si>
  <si>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</si>
  <si>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</si>
  <si>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</si>
  <si>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</si>
  <si>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</si>
  <si>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</si>
  <si>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</si>
  <si>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</si>
  <si>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</si>
  <si>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</si>
  <si>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</si>
  <si>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</si>
  <si>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</si>
  <si>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</si>
  <si>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</si>
  <si>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</si>
  <si>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</si>
  <si>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</si>
  <si>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</si>
  <si>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</si>
  <si>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</si>
  <si>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</si>
  <si>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</si>
  <si>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</si>
  <si>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</si>
  <si>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</si>
  <si>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</si>
  <si>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</si>
  <si>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</si>
  <si>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</si>
  <si>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</si>
  <si>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</si>
  <si>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</si>
  <si>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</si>
  <si>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</si>
  <si>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</si>
  <si>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</si>
  <si>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</si>
  <si>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</si>
  <si>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</si>
  <si>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</si>
  <si>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</si>
  <si>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</si>
  <si>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</si>
  <si>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</si>
  <si>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</si>
  <si>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</si>
  <si>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</si>
  <si>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</si>
  <si>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</si>
  <si>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</si>
  <si>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</si>
  <si>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</si>
  <si>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</si>
  <si>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</si>
  <si>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</si>
  <si>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</si>
  <si>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</si>
  <si>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</si>
  <si>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</si>
  <si>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</si>
  <si>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</si>
  <si>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</si>
  <si>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</si>
  <si>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</si>
  <si>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</si>
  <si>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</si>
  <si>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</si>
  <si>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</si>
  <si>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</si>
  <si>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</si>
  <si>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</si>
  <si>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</si>
  <si>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</si>
  <si>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</si>
  <si>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</si>
  <si>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</si>
  <si>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</si>
  <si>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</si>
  <si>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</si>
  <si>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</si>
  <si>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</si>
  <si>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</si>
  <si>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</si>
  <si>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</si>
  <si>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</si>
  <si>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</si>
  <si>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</si>
  <si>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</si>
  <si>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</si>
  <si>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</si>
  <si>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</si>
  <si>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</si>
  <si>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</si>
  <si>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</si>
  <si>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</si>
  <si>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</si>
  <si>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</si>
  <si>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</si>
  <si>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</si>
  <si>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</si>
  <si>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</si>
  <si>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</si>
  <si>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</si>
  <si>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</si>
  <si>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</si>
  <si>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</si>
  <si>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</si>
  <si>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</si>
  <si>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</si>
  <si>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</si>
  <si>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</si>
  <si>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</si>
  <si>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</si>
  <si>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</si>
  <si>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</si>
  <si>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</si>
  <si>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</si>
  <si>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</si>
  <si>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</si>
  <si>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</si>
  <si>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</si>
  <si>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</si>
  <si>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</si>
  <si>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</si>
  <si>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</si>
  <si>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</si>
  <si>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</si>
  <si>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</si>
  <si>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</si>
  <si>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</si>
  <si>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</si>
  <si>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</si>
  <si>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</si>
  <si>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</si>
  <si>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</si>
  <si>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</si>
  <si>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</si>
  <si>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</si>
  <si>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</si>
  <si>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</si>
  <si>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</si>
  <si>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</si>
  <si>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</si>
  <si>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</si>
  <si>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</si>
  <si>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</si>
  <si>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</si>
  <si>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</si>
  <si>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</si>
  <si>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</si>
  <si>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</si>
  <si>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</si>
  <si>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</si>
  <si>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</si>
  <si>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</si>
  <si>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</si>
  <si>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</si>
  <si>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</si>
  <si>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</si>
  <si>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</si>
  <si>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</si>
  <si>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</si>
  <si>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</si>
  <si>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</si>
  <si>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</si>
  <si>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</si>
  <si>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</si>
  <si>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</si>
  <si>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</si>
  <si>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</si>
  <si>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</si>
  <si>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</si>
  <si>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</si>
  <si>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</si>
  <si>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</si>
  <si>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</si>
  <si>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</si>
  <si>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</si>
  <si>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</si>
  <si>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</si>
  <si>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</si>
  <si>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</si>
  <si>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</si>
  <si>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</si>
  <si>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</si>
  <si>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</si>
  <si>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</si>
  <si>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</si>
  <si>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</si>
  <si>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</si>
  <si>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</si>
  <si>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</si>
  <si>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</si>
  <si>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</si>
  <si>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</si>
  <si>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</si>
  <si>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</si>
  <si>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</si>
  <si>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</si>
  <si>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</si>
  <si>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</si>
  <si>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</si>
  <si>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</si>
  <si>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</si>
  <si>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</si>
  <si>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</si>
  <si>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</si>
  <si>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</si>
  <si>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</si>
  <si>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</si>
  <si>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</si>
  <si>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</si>
  <si>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</si>
  <si>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</si>
  <si>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</si>
  <si>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</si>
  <si>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</si>
  <si>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</si>
  <si>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</si>
  <si>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</si>
  <si>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</si>
  <si>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</si>
  <si>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</si>
  <si>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</si>
  <si>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</si>
  <si>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</si>
  <si>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</si>
  <si>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</si>
  <si>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</si>
  <si>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</si>
  <si>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</si>
  <si>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</si>
  <si>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</si>
  <si>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</si>
  <si>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</si>
  <si>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</si>
  <si>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</si>
  <si>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</si>
  <si>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</si>
  <si>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</si>
  <si>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</si>
  <si>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</si>
  <si>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</si>
  <si>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</si>
  <si>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</si>
  <si>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</si>
  <si>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</si>
  <si>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</si>
  <si>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</si>
  <si>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</si>
  <si>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</si>
  <si>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</si>
  <si>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</si>
  <si>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</si>
  <si>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</si>
  <si>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</si>
  <si>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</si>
  <si>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</si>
  <si>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</si>
  <si>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</si>
  <si>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</si>
  <si>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</si>
  <si>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</si>
  <si>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</si>
  <si>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</si>
  <si>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</si>
  <si>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</si>
  <si>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</si>
  <si>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</si>
  <si>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</si>
  <si>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</si>
  <si>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</si>
  <si>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</si>
  <si>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</si>
  <si>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</si>
  <si>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</si>
  <si>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</si>
  <si>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</si>
  <si>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</si>
  <si>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</si>
  <si>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</si>
  <si>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</si>
  <si>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</si>
  <si>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</si>
  <si>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</si>
  <si>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</si>
  <si>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</si>
  <si>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</si>
  <si>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</si>
  <si>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</si>
  <si>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</si>
  <si>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</si>
  <si>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</si>
  <si>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</si>
  <si>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</si>
  <si>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</si>
  <si>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</si>
  <si>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</si>
  <si>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</si>
  <si>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</si>
  <si>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</si>
  <si>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</si>
  <si>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</si>
  <si>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</si>
  <si>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</si>
  <si>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</si>
  <si>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</si>
  <si>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</si>
  <si>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</si>
  <si>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</si>
  <si>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</si>
  <si>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</si>
  <si>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</si>
  <si>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</si>
  <si>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</si>
  <si>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</si>
  <si>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</si>
  <si>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</si>
  <si>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</si>
  <si>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</si>
  <si>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</si>
  <si>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</si>
  <si>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</si>
  <si>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</si>
  <si>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</si>
  <si>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</si>
  <si>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</si>
  <si>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</si>
  <si>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</si>
  <si>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</si>
  <si>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</si>
  <si>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</si>
  <si>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</si>
  <si>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</si>
  <si>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</si>
  <si>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</si>
  <si>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</si>
  <si>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</si>
  <si>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</si>
  <si>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</si>
  <si>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</si>
  <si>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</si>
  <si>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</si>
  <si>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</si>
  <si>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</si>
  <si>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</si>
  <si>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</si>
  <si>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</si>
  <si>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</si>
  <si>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</si>
  <si>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</si>
  <si>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</si>
  <si>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</si>
  <si>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</si>
  <si>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</si>
  <si>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</si>
  <si>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</si>
  <si>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</si>
  <si>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</si>
  <si>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</si>
  <si>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</si>
  <si>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</si>
  <si>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</si>
  <si>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</si>
  <si>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</si>
  <si>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</si>
  <si>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</si>
  <si>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</si>
  <si>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</si>
  <si>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</si>
  <si>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</si>
  <si>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</si>
  <si>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</si>
  <si>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</si>
  <si>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</si>
  <si>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</si>
  <si>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</si>
  <si>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</si>
  <si>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</si>
  <si>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</si>
  <si>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</si>
  <si>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</si>
  <si>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</si>
  <si>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</si>
  <si>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</si>
  <si>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</si>
  <si>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</si>
  <si>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</si>
  <si>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</si>
  <si>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</si>
  <si>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</si>
  <si>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</si>
  <si>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</si>
  <si>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</si>
  <si>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</si>
  <si>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</si>
  <si>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</si>
  <si>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</si>
  <si>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</si>
  <si>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</si>
  <si>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</si>
  <si>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</si>
  <si>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</si>
  <si>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</si>
  <si>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</si>
  <si>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</si>
  <si>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</si>
  <si>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</si>
  <si>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</si>
  <si>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</si>
  <si>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</si>
  <si>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</si>
  <si>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</si>
  <si>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</si>
  <si>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</si>
  <si>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</si>
  <si>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</si>
  <si>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</si>
  <si>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</si>
  <si>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</si>
  <si>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</si>
  <si>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</si>
  <si>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</si>
  <si>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</si>
  <si>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</si>
  <si>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</si>
  <si>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</si>
  <si>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</si>
  <si>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</si>
  <si>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</si>
  <si>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</si>
  <si>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</si>
  <si>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</si>
  <si>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</si>
  <si>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</si>
  <si>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</si>
  <si>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</si>
  <si>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</si>
  <si>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</si>
  <si>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</si>
  <si>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</si>
  <si>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</si>
  <si>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</si>
  <si>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</si>
  <si>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</si>
  <si>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</si>
  <si>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</si>
  <si>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</si>
  <si>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</si>
  <si>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</si>
  <si>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</si>
  <si>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</si>
  <si>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</si>
  <si>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</si>
  <si>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</si>
  <si>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</si>
  <si>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</si>
  <si>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</si>
  <si>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</si>
  <si>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</si>
  <si>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</si>
  <si>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</si>
  <si>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</si>
  <si>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</si>
  <si>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</si>
  <si>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</si>
  <si>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</si>
  <si>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</si>
  <si>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</si>
  <si>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</si>
  <si>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</si>
  <si>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</si>
  <si>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</si>
  <si>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</si>
  <si>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</si>
  <si>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</si>
  <si>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</si>
  <si>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</si>
  <si>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</si>
  <si>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</si>
  <si>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</si>
  <si>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</si>
  <si>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</si>
  <si>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</si>
  <si>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</si>
  <si>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</si>
  <si>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</si>
  <si>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</si>
  <si>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</si>
  <si>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</si>
  <si>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</si>
  <si>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</si>
  <si>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</si>
  <si>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</si>
  <si>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</si>
  <si>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</si>
  <si>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</si>
  <si>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</si>
  <si>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</si>
  <si>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</si>
  <si>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</si>
  <si>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</si>
  <si>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</si>
  <si>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</si>
  <si>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</si>
  <si>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</si>
  <si>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</si>
  <si>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</si>
  <si>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</si>
  <si>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</si>
  <si>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</si>
  <si>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</si>
  <si>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</si>
  <si>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</si>
  <si>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</si>
  <si>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</si>
  <si>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</si>
  <si>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</si>
  <si>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</si>
  <si>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</si>
  <si>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</si>
  <si>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</si>
  <si>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</si>
  <si>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</si>
  <si>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</si>
  <si>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</si>
  <si>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</si>
  <si>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</si>
  <si>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</si>
  <si>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</si>
  <si>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</si>
  <si>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</si>
  <si>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</si>
  <si>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</si>
  <si>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</si>
  <si>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</si>
  <si>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</si>
  <si>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</si>
  <si>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</si>
  <si>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</si>
  <si>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</si>
  <si>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</si>
  <si>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</si>
  <si>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</si>
  <si>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</si>
  <si>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</si>
  <si>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</si>
  <si>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</si>
  <si>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</si>
  <si>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</si>
  <si>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</si>
  <si>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</si>
  <si>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</si>
  <si>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</si>
  <si>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</si>
  <si>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</si>
  <si>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</si>
  <si>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</si>
  <si>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</si>
  <si>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</si>
  <si>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</si>
  <si>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</si>
  <si>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</si>
  <si>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</si>
  <si>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</si>
  <si>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</si>
  <si>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</si>
  <si>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</si>
  <si>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</si>
  <si>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</si>
  <si>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</si>
  <si>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</si>
  <si>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</si>
  <si>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</si>
  <si>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</si>
  <si>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</si>
  <si>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</si>
  <si>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</si>
  <si>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</si>
  <si>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</si>
  <si>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</si>
  <si>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</si>
  <si>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</si>
  <si>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</si>
  <si>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</si>
  <si>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</si>
  <si>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</si>
  <si>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</si>
  <si>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</si>
  <si>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</si>
  <si>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</si>
  <si>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</si>
  <si>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</si>
  <si>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</si>
  <si>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</si>
  <si>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</si>
  <si>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</si>
  <si>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</si>
  <si>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</si>
  <si>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</si>
  <si>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</si>
  <si>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</si>
  <si>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</si>
  <si>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</si>
  <si>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</si>
  <si>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</si>
  <si>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</si>
  <si>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</si>
  <si>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</si>
  <si>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</si>
  <si>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</si>
  <si>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</si>
  <si>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</si>
  <si>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</si>
  <si>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</si>
  <si>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</si>
  <si>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</si>
  <si>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</si>
  <si>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</si>
  <si>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</si>
  <si>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</si>
  <si>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</si>
  <si>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</si>
  <si>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</si>
  <si>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</si>
  <si>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</si>
  <si>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</si>
  <si>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</si>
  <si>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</si>
  <si>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</si>
  <si>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</si>
  <si>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</si>
  <si>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</si>
  <si>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</si>
  <si>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</si>
  <si>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</si>
  <si>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</si>
  <si>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</si>
  <si>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</si>
  <si>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</si>
  <si>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</si>
  <si>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</si>
  <si>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</si>
  <si>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</si>
  <si>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</si>
  <si>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</si>
  <si>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</si>
  <si>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</si>
  <si>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</si>
  <si>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</si>
  <si>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</si>
  <si>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</si>
  <si>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</si>
  <si>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</si>
  <si>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</si>
  <si>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</si>
  <si>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</si>
  <si>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</si>
  <si>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</si>
  <si>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</si>
  <si>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</si>
  <si>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</si>
  <si>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</si>
  <si>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</si>
  <si>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</si>
  <si>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</si>
  <si>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</si>
  <si>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</si>
  <si>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</si>
  <si>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</si>
  <si>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</si>
  <si>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</si>
  <si>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</si>
  <si>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</si>
  <si>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</si>
  <si>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</si>
  <si>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</si>
  <si>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</si>
  <si>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</si>
  <si>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</si>
  <si>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</si>
  <si>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</si>
  <si>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</si>
  <si>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</si>
  <si>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</si>
  <si>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</si>
  <si>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</si>
  <si>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</si>
  <si>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</si>
  <si>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</si>
  <si>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</si>
  <si>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</si>
  <si>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</si>
  <si>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</si>
  <si>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</si>
  <si>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</si>
  <si>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</si>
  <si>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</si>
  <si>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</si>
  <si>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</si>
  <si>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</si>
  <si>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</si>
  <si>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</si>
  <si>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</si>
  <si>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</si>
  <si>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</si>
  <si>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</si>
  <si>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</si>
  <si>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</si>
  <si>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</si>
  <si>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</si>
  <si>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</si>
  <si>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</si>
  <si>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</si>
  <si>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</si>
  <si>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</si>
  <si>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</si>
  <si>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</si>
  <si>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</si>
  <si>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</si>
  <si>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</si>
  <si>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</si>
  <si>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</si>
  <si>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</si>
  <si>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</si>
  <si>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</si>
  <si>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</si>
  <si>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</si>
  <si>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</si>
  <si>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</si>
  <si>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</si>
  <si>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</si>
  <si>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</si>
  <si>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</si>
  <si>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</si>
  <si>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</si>
  <si>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</si>
  <si>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</si>
  <si>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</si>
  <si>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</si>
  <si>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</si>
  <si>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</si>
  <si>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</si>
  <si>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</si>
  <si>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</si>
  <si>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</si>
  <si>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</si>
  <si>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</si>
  <si>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</si>
  <si>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</si>
  <si>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</si>
  <si>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</si>
  <si>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</si>
  <si>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</si>
  <si>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</si>
  <si>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</si>
  <si>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</si>
  <si>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</si>
  <si>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</si>
  <si>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</si>
  <si>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</si>
  <si>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</si>
  <si>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</si>
  <si>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</si>
  <si>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</si>
  <si>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</si>
  <si>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</si>
  <si>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</si>
  <si>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</si>
  <si>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</si>
  <si>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</si>
  <si>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</si>
  <si>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</si>
  <si>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</si>
  <si>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</si>
  <si>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</si>
  <si>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</si>
  <si>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</si>
  <si>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</si>
  <si>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</si>
  <si>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</si>
  <si>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</si>
  <si>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</si>
  <si>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</si>
  <si>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</si>
  <si>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</si>
  <si>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</si>
  <si>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</si>
  <si>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</si>
  <si>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</si>
  <si>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</si>
  <si>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</si>
  <si>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</si>
  <si>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</si>
  <si>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</si>
  <si>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</si>
  <si>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</si>
  <si>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</si>
  <si>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</si>
  <si>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</si>
  <si>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</si>
  <si>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</si>
  <si>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</si>
  <si>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</si>
  <si>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</si>
  <si>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</si>
  <si>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</si>
  <si>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</si>
  <si>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</si>
  <si>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</si>
  <si>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</si>
  <si>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</si>
  <si>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</si>
  <si>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</si>
  <si>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</si>
  <si>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</si>
  <si>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</si>
  <si>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</si>
  <si>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</si>
  <si>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</si>
  <si>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</si>
  <si>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</si>
  <si>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</si>
  <si>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</si>
  <si>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</si>
  <si>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</si>
  <si>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</si>
  <si>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</si>
  <si>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</si>
  <si>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</si>
  <si>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</si>
  <si>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</si>
  <si>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</si>
  <si>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</si>
  <si>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</si>
  <si>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</si>
  <si>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</si>
  <si>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</si>
  <si>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</si>
  <si>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</si>
  <si>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</si>
  <si>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</si>
  <si>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</si>
  <si>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</si>
  <si>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</si>
  <si>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</si>
  <si>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</si>
  <si>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</si>
  <si>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</si>
  <si>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</si>
  <si>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</si>
  <si>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</si>
  <si>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</si>
  <si>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</si>
  <si>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</si>
  <si>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</si>
  <si>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</si>
  <si>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</si>
  <si>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</si>
  <si>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</si>
  <si>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</si>
  <si>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</si>
  <si>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</si>
  <si>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</si>
  <si>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</si>
  <si>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</si>
  <si>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</si>
  <si>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</si>
  <si>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</si>
  <si>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</si>
  <si>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</si>
  <si>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</si>
  <si>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</si>
  <si>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</si>
  <si>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</si>
  <si>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</si>
  <si>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</si>
  <si>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</si>
  <si>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</si>
  <si>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</si>
  <si>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</si>
  <si>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</si>
  <si>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</si>
  <si>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</si>
  <si>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</si>
  <si>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</si>
  <si>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</si>
  <si>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</si>
  <si>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</si>
  <si>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</si>
  <si>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</si>
  <si>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</si>
  <si>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</si>
  <si>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</si>
  <si>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</si>
  <si>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</si>
  <si>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</si>
  <si>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</si>
  <si>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</si>
  <si>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</si>
  <si>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</si>
  <si>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</si>
  <si>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</si>
  <si>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</si>
  <si>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</si>
  <si>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</si>
  <si>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</si>
  <si>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</si>
  <si>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</si>
  <si>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</si>
  <si>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</si>
  <si>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</si>
  <si>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</si>
  <si>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</si>
  <si>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</si>
  <si>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</si>
  <si>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</si>
  <si>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</si>
  <si>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</si>
  <si>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</si>
  <si>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</si>
  <si>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</si>
  <si>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</si>
  <si>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</si>
  <si>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</si>
  <si>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</si>
  <si>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</si>
  <si>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</si>
  <si>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</si>
  <si>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</si>
  <si>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</si>
  <si>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</si>
  <si>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</si>
  <si>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</si>
  <si>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</si>
  <si>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</si>
  <si>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</si>
  <si>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</si>
  <si>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</si>
  <si>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</si>
  <si>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</si>
  <si>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</si>
  <si>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</si>
  <si>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</si>
  <si>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</si>
  <si>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</si>
  <si>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</si>
  <si>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</si>
  <si>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</si>
  <si>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</si>
  <si>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</si>
  <si>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</si>
  <si>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</si>
  <si>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</si>
  <si>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</si>
  <si>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</si>
  <si>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</si>
  <si>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</si>
  <si>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</si>
  <si>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</si>
  <si>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</si>
  <si>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</si>
  <si>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</si>
  <si>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</si>
  <si>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</si>
  <si>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</si>
  <si>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</si>
  <si>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</si>
  <si>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</si>
  <si>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</si>
  <si>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</si>
  <si>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</si>
  <si>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</si>
  <si>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</si>
  <si>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</si>
  <si>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</si>
  <si>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</si>
  <si>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</si>
  <si>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</si>
  <si>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</si>
  <si>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</si>
  <si>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</si>
  <si>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</si>
  <si>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</si>
  <si>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</si>
  <si>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</si>
  <si>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</si>
  <si>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</si>
  <si>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</si>
  <si>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</si>
  <si>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</si>
  <si>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</si>
  <si>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</si>
  <si>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</si>
  <si>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</si>
  <si>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</si>
  <si>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</si>
  <si>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</si>
  <si>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</si>
  <si>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</si>
  <si>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</si>
  <si>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</si>
  <si>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</si>
  <si>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</si>
  <si>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</si>
  <si>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</si>
  <si>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</si>
  <si>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</si>
  <si>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</si>
  <si>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</si>
  <si>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</si>
  <si>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</si>
  <si>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</si>
  <si>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</si>
  <si>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</si>
  <si>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</si>
  <si>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</si>
  <si>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</si>
  <si>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</si>
  <si>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</si>
  <si>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</si>
  <si>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</si>
  <si>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</si>
  <si>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</si>
  <si>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</si>
  <si>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</si>
  <si>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</si>
  <si>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</si>
  <si>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</si>
  <si>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</si>
  <si>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</si>
  <si>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</si>
  <si>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</si>
  <si>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</si>
  <si>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</si>
  <si>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</si>
  <si>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</si>
  <si>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</si>
  <si>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</si>
  <si>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</si>
  <si>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</si>
  <si>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</si>
  <si>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</si>
  <si>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</si>
  <si>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</si>
  <si>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</si>
  <si>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</si>
  <si>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</si>
  <si>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</si>
  <si>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</si>
  <si>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</si>
  <si>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</si>
  <si>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</si>
  <si>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</si>
  <si>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</si>
  <si>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</si>
  <si>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</si>
  <si>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</si>
  <si>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</si>
  <si>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</si>
  <si>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</si>
  <si>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</si>
  <si>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</si>
  <si>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</si>
  <si>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</si>
  <si>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</si>
  <si>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</si>
  <si>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</si>
  <si>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</si>
  <si>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</si>
  <si>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</si>
  <si>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</si>
  <si>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</si>
  <si>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</si>
  <si>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</si>
  <si>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</si>
  <si>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</si>
  <si>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</si>
  <si>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</si>
  <si>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</si>
  <si>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</si>
  <si>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</si>
  <si>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</si>
  <si>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</si>
  <si>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</si>
  <si>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</si>
  <si>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</si>
  <si>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</si>
  <si>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</si>
  <si>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</si>
  <si>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</si>
  <si>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</si>
  <si>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</si>
  <si>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</si>
  <si>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</si>
  <si>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</si>
  <si>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</si>
  <si>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</si>
  <si>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</si>
  <si>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</si>
  <si>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</si>
  <si>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</si>
  <si>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</si>
  <si>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</si>
  <si>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</si>
  <si>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</si>
  <si>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</si>
  <si>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</si>
  <si>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</si>
  <si>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</si>
  <si>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</si>
  <si>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</si>
  <si>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</si>
  <si>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</si>
  <si>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</si>
  <si>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</si>
  <si>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</si>
  <si>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</si>
  <si>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</si>
  <si>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</si>
  <si>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</si>
  <si>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</si>
  <si>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</si>
  <si>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</si>
  <si>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</si>
  <si>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</si>
  <si>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</si>
  <si>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</si>
  <si>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</si>
  <si>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</si>
  <si>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</si>
  <si>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</si>
  <si>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</si>
  <si>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</si>
  <si>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</si>
  <si>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</si>
  <si>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</si>
  <si>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</si>
  <si>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</si>
  <si>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</si>
  <si>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</si>
  <si>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</si>
  <si>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</si>
  <si>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</si>
  <si>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</si>
  <si>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</si>
  <si>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</si>
  <si>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</si>
  <si>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</si>
  <si>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</si>
  <si>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</si>
  <si>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</si>
  <si>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</si>
  <si>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</si>
  <si>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</si>
  <si>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</si>
  <si>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</si>
  <si>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</si>
  <si>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</si>
  <si>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</si>
  <si>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</si>
  <si>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</si>
  <si>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</si>
  <si>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</si>
  <si>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</si>
  <si>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</si>
  <si>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</si>
  <si>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</si>
  <si>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</si>
  <si>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</si>
  <si>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</si>
  <si>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</si>
  <si>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</si>
  <si>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</si>
  <si>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</si>
  <si>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</si>
  <si>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</si>
  <si>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</si>
  <si>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</si>
  <si>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</si>
  <si>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</si>
  <si>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</si>
  <si>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</si>
  <si>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</si>
  <si>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</si>
  <si>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</si>
  <si>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</si>
  <si>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</si>
  <si>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</si>
  <si>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</si>
  <si>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</si>
  <si>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</si>
  <si>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</si>
  <si>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</si>
  <si>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</si>
  <si>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</si>
  <si>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</si>
  <si>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</si>
  <si>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</si>
  <si>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</si>
  <si>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</si>
  <si>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</si>
  <si>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</si>
  <si>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</si>
  <si>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</si>
  <si>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</si>
  <si>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</si>
  <si>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</si>
  <si>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</si>
  <si>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</si>
  <si>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</si>
  <si>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</si>
  <si>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</si>
  <si>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</si>
  <si>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</si>
  <si>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</si>
  <si>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</si>
  <si>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</si>
  <si>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</si>
  <si>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</si>
  <si>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</si>
  <si>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</si>
  <si>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</si>
  <si>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</si>
  <si>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</si>
  <si>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</si>
  <si>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</si>
  <si>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</si>
  <si>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</si>
  <si>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</si>
  <si>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</si>
  <si>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</si>
  <si>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</si>
  <si>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</si>
  <si>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</si>
  <si>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</si>
  <si>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</si>
  <si>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</si>
  <si>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</si>
  <si>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</si>
  <si>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</si>
  <si>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</si>
  <si>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</si>
  <si>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</si>
  <si>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</si>
  <si>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</si>
  <si>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</si>
  <si>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</si>
  <si>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</si>
  <si>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</si>
  <si>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</si>
  <si>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</si>
  <si>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</si>
  <si>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</si>
  <si>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</si>
  <si>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</si>
  <si>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</si>
  <si>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</si>
  <si>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</si>
  <si>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</si>
  <si>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</si>
  <si>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</si>
  <si>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</si>
  <si>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</si>
  <si>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</si>
  <si>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</si>
  <si>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</si>
  <si>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</si>
  <si>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</si>
  <si>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</si>
  <si>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</si>
  <si>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</si>
  <si>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</si>
  <si>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</si>
  <si>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</si>
  <si>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</si>
  <si>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</si>
  <si>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</si>
  <si>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</si>
  <si>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</si>
  <si>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</si>
  <si>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</si>
  <si>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</si>
  <si>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</si>
  <si>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</si>
  <si>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</si>
  <si>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</si>
  <si>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</si>
  <si>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</si>
  <si>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</si>
  <si>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</si>
  <si>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</si>
  <si>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</si>
  <si>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</si>
  <si>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</si>
  <si>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</si>
  <si>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</si>
  <si>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</si>
  <si>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</si>
  <si>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</si>
  <si>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</si>
  <si>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</si>
  <si>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</si>
  <si>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</si>
  <si>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</si>
  <si>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</si>
  <si>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</si>
  <si>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</si>
  <si>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</si>
  <si>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</si>
  <si>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</si>
  <si>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</si>
  <si>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</si>
  <si>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</si>
  <si>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</si>
  <si>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</si>
  <si>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</si>
  <si>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</si>
  <si>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</si>
  <si>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</si>
  <si>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</si>
  <si>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</si>
  <si>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</si>
  <si>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</si>
  <si>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</si>
  <si>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</si>
  <si>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</si>
  <si>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</si>
  <si>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</si>
  <si>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</si>
  <si>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</si>
  <si>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</si>
  <si>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</si>
  <si>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</si>
  <si>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</si>
  <si>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</si>
  <si>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</si>
  <si>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</si>
  <si>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</si>
  <si>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</si>
  <si>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</si>
  <si>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</si>
  <si>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</si>
  <si>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</si>
  <si>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</si>
  <si>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</si>
  <si>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</si>
  <si>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</si>
  <si>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</si>
  <si>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</si>
  <si>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</si>
  <si>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</si>
  <si>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</si>
  <si>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</si>
  <si>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</si>
  <si>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</si>
  <si>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</si>
  <si>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</si>
  <si>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</si>
  <si>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</si>
  <si>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</si>
  <si>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</si>
  <si>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</si>
  <si>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</si>
  <si>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</si>
  <si>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</si>
  <si>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</si>
  <si>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</si>
  <si>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</si>
  <si>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</si>
  <si>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</si>
  <si>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</si>
  <si>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</si>
  <si>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</si>
  <si>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</si>
  <si>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</si>
  <si>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</si>
  <si>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</si>
  <si>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</si>
  <si>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</si>
  <si>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</si>
  <si>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</si>
  <si>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</si>
  <si>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</si>
  <si>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</si>
  <si>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</si>
  <si>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</si>
  <si>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</si>
  <si>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</si>
  <si>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</si>
  <si>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</si>
  <si>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</si>
  <si>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</si>
  <si>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</si>
  <si>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</si>
  <si>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</si>
  <si>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</si>
  <si>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</si>
  <si>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</si>
  <si>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</si>
  <si>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</si>
  <si>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</si>
  <si>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</si>
  <si>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</si>
  <si>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</si>
  <si>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</si>
  <si>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</si>
  <si>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</si>
  <si>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</si>
  <si>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</si>
  <si>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</si>
  <si>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</si>
  <si>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</si>
  <si>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</si>
  <si>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</si>
  <si>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</si>
  <si>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</si>
  <si>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</si>
  <si>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</si>
  <si>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</si>
  <si>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</si>
  <si>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</si>
  <si>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</si>
  <si>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</si>
  <si>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</si>
  <si>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</si>
  <si>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</si>
  <si>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</si>
  <si>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</si>
  <si>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</si>
  <si>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</si>
  <si>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</si>
  <si>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</si>
  <si>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</si>
  <si>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</si>
  <si>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</si>
  <si>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</si>
  <si>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</si>
  <si>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</si>
  <si>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</si>
  <si>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</si>
  <si>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</si>
  <si>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</si>
  <si>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</si>
  <si>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</si>
  <si>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</si>
  <si>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</si>
  <si>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</si>
  <si>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</si>
  <si>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</si>
  <si>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</si>
  <si>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</si>
  <si>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</si>
  <si>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</si>
  <si>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</si>
  <si>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</si>
  <si>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</si>
  <si>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</si>
  <si>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</si>
  <si>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</si>
  <si>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</si>
  <si>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</si>
  <si>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</si>
  <si>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</si>
  <si>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</si>
  <si>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</si>
  <si>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</si>
  <si>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</si>
  <si>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</si>
  <si>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</si>
  <si>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</si>
  <si>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</si>
  <si>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</si>
  <si>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</si>
  <si>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</si>
  <si>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</si>
  <si>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</si>
  <si>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</si>
  <si>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</si>
  <si>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</si>
  <si>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</si>
  <si>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</si>
  <si>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</si>
  <si>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</si>
  <si>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</si>
  <si>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</si>
  <si>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</si>
  <si>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</si>
  <si>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</si>
  <si>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</si>
  <si>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</si>
  <si>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</si>
  <si>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</si>
  <si>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</si>
  <si>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</si>
  <si>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</si>
  <si>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</si>
  <si>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</si>
  <si>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</si>
  <si>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</si>
  <si>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</si>
  <si>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</si>
  <si>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</si>
  <si>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</si>
  <si>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</si>
  <si>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</si>
  <si>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</si>
  <si>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</si>
  <si>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</si>
  <si>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</si>
  <si>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</si>
  <si>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</si>
  <si>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</si>
  <si>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</si>
  <si>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</si>
  <si>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</si>
  <si>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</si>
  <si>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</si>
  <si>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</si>
  <si>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</si>
  <si>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</si>
  <si>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</si>
  <si>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</si>
  <si>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</si>
  <si>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</si>
  <si>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</si>
  <si>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</si>
  <si>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</si>
  <si>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</si>
  <si>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</si>
  <si>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</si>
  <si>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</si>
  <si>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</si>
  <si>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</si>
  <si>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</si>
  <si>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</si>
  <si>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</si>
  <si>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</si>
  <si>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</si>
  <si>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</si>
  <si>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</si>
  <si>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</si>
  <si>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</si>
  <si>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</si>
  <si>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</si>
  <si>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</si>
  <si>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</si>
  <si>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</si>
  <si>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</si>
  <si>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</si>
  <si>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</si>
  <si>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</si>
  <si>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</si>
  <si>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</si>
  <si>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</si>
  <si>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</si>
  <si>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</si>
  <si>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</si>
  <si>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</si>
  <si>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</si>
  <si>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</si>
  <si>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</si>
  <si>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</si>
  <si>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</si>
  <si>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</si>
  <si>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</si>
  <si>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</si>
  <si>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</si>
  <si>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</si>
  <si>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</si>
  <si>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</si>
  <si>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</si>
  <si>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</si>
  <si>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</si>
  <si>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</si>
  <si>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</si>
  <si>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</si>
  <si>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</si>
  <si>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</si>
  <si>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</si>
  <si>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</si>
  <si>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</si>
  <si>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</si>
  <si>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</si>
  <si>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</si>
  <si>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</si>
  <si>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</si>
  <si>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</si>
  <si>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</si>
  <si>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</si>
  <si>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</si>
  <si>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</si>
  <si>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</si>
  <si>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</si>
  <si>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</si>
  <si>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</si>
  <si>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</si>
  <si>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</si>
  <si>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</si>
  <si>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</si>
  <si>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</si>
  <si>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</si>
  <si>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</si>
  <si>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</si>
  <si>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</si>
  <si>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</si>
  <si>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</si>
  <si>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</si>
  <si>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</si>
  <si>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</si>
  <si>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</si>
  <si>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</si>
  <si>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</si>
  <si>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</si>
  <si>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</si>
  <si>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</si>
  <si>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</si>
  <si>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</si>
  <si>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</si>
  <si>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</si>
  <si>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</si>
  <si>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</si>
  <si>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</si>
  <si>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</si>
  <si>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</si>
  <si>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</si>
  <si>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</si>
  <si>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</si>
  <si>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</si>
  <si>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</si>
  <si>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</si>
  <si>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</si>
  <si>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</si>
  <si>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</si>
  <si>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</si>
  <si>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</si>
  <si>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</si>
  <si>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</si>
  <si>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</si>
  <si>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</si>
  <si>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</si>
  <si>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</si>
  <si>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</si>
  <si>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</si>
  <si>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</si>
  <si>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</si>
  <si>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</si>
  <si>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</si>
  <si>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</si>
  <si>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</si>
  <si>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</si>
  <si>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</si>
  <si>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</si>
  <si>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</si>
  <si>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</si>
  <si>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</si>
  <si>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</si>
  <si>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</si>
  <si>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</si>
  <si>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</si>
  <si>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</si>
  <si>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</si>
  <si>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</si>
  <si>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</si>
  <si>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</si>
  <si>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</si>
  <si>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</si>
  <si>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</si>
  <si>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</si>
  <si>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</si>
  <si>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</si>
  <si>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</si>
  <si>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</si>
  <si>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</si>
  <si>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</si>
  <si>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</si>
  <si>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</si>
  <si>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</si>
  <si>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</si>
  <si>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</si>
  <si>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</si>
  <si>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</si>
  <si>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</si>
  <si>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</si>
  <si>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</si>
  <si>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</si>
  <si>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</si>
  <si>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</si>
  <si>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</si>
  <si>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</si>
  <si>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</si>
  <si>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</si>
  <si>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</si>
  <si>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</si>
  <si>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</si>
  <si>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</si>
  <si>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</si>
  <si>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</si>
  <si>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</si>
  <si>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</si>
  <si>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</si>
  <si>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</si>
  <si>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</si>
  <si>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</si>
  <si>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</si>
  <si>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</si>
  <si>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</si>
  <si>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</si>
  <si>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</si>
  <si>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</si>
  <si>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</si>
  <si>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</si>
  <si>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</si>
  <si>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</si>
  <si>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</si>
  <si>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</si>
  <si>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</si>
  <si>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</si>
  <si>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</si>
  <si>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</si>
  <si>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</si>
  <si>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</si>
  <si>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</si>
  <si>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</si>
  <si>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</si>
  <si>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</si>
  <si>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</si>
  <si>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</si>
  <si>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</si>
  <si>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</si>
  <si>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</si>
  <si>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</si>
  <si>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</si>
  <si>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</si>
  <si>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</si>
  <si>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</si>
  <si>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</si>
  <si>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</si>
  <si>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</si>
  <si>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</si>
  <si>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</si>
  <si>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</si>
  <si>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</si>
  <si>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</si>
  <si>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</si>
  <si>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</si>
  <si>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</si>
  <si>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</si>
  <si>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</si>
  <si>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</si>
  <si>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</si>
  <si>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</si>
  <si>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</si>
  <si>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</si>
  <si>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</si>
  <si>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</si>
  <si>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</si>
  <si>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</si>
  <si>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</si>
  <si>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</si>
  <si>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</si>
  <si>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</si>
  <si>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</si>
  <si>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</si>
  <si>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</si>
  <si>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</si>
  <si>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</si>
  <si>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</si>
  <si>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</si>
  <si>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</si>
  <si>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</si>
  <si>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</si>
  <si>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</si>
  <si>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</si>
  <si>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</si>
  <si>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</si>
  <si>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</si>
  <si>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</si>
  <si>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</si>
  <si>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</si>
  <si>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</si>
  <si>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</si>
  <si>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</si>
  <si>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</si>
  <si>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</si>
  <si>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</si>
  <si>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</si>
  <si>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</si>
  <si>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</si>
  <si>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</si>
  <si>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</si>
  <si>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</si>
  <si>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</si>
  <si>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</si>
  <si>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</si>
  <si>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</si>
  <si>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</si>
  <si>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</si>
  <si>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</si>
  <si>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</si>
  <si>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</si>
  <si>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</si>
  <si>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</si>
  <si>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</si>
  <si>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</si>
  <si>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</si>
  <si>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</si>
  <si>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</si>
  <si>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</si>
  <si>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</si>
  <si>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</si>
  <si>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</si>
  <si>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</si>
  <si>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</si>
  <si>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</si>
  <si>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</si>
  <si>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</si>
  <si>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</si>
  <si>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</si>
  <si>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</si>
  <si>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</si>
  <si>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</si>
  <si>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</si>
  <si>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</si>
  <si>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</si>
  <si>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</si>
  <si>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</si>
  <si>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</si>
  <si>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</si>
  <si>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</si>
  <si>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</si>
  <si>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</si>
  <si>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</si>
  <si>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</si>
  <si>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</si>
  <si>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</si>
  <si>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</si>
  <si>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</si>
  <si>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</si>
  <si>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</si>
  <si>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</si>
  <si>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</si>
  <si>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</si>
  <si>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</si>
  <si>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</si>
  <si>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</si>
  <si>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</si>
  <si>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</si>
  <si>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</si>
  <si>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</si>
  <si>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</si>
  <si>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</si>
  <si>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</si>
  <si>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</si>
  <si>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</si>
  <si>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</si>
  <si>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</si>
  <si>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</si>
  <si>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</si>
  <si>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</si>
  <si>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</si>
  <si>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</si>
  <si>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</si>
  <si>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</si>
  <si>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</si>
  <si>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</si>
  <si>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</si>
  <si>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</si>
  <si>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</si>
  <si>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</si>
  <si>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</si>
  <si>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</si>
  <si>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</si>
  <si>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</si>
  <si>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</si>
  <si>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</si>
  <si>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</si>
  <si>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</si>
  <si>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</si>
  <si>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</si>
  <si>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</si>
  <si>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</si>
  <si>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</si>
  <si>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</si>
  <si>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</si>
  <si>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</si>
  <si>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</si>
  <si>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</si>
  <si>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</si>
  <si>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</si>
  <si>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</si>
  <si>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</si>
  <si>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</si>
  <si>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</si>
  <si>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</si>
  <si>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</si>
  <si>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</si>
  <si>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</si>
  <si>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</si>
  <si>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</si>
  <si>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</si>
  <si>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</si>
  <si>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</si>
  <si>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</si>
  <si>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</si>
  <si>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</si>
  <si>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</si>
  <si>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</si>
  <si>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</si>
  <si>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</si>
  <si>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</si>
  <si>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</si>
  <si>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</si>
  <si>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</si>
  <si>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</si>
  <si>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</si>
  <si>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</si>
  <si>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</si>
  <si>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</si>
  <si>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</si>
  <si>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</si>
  <si>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</si>
  <si>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</si>
  <si>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</si>
  <si>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</si>
  <si>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</si>
  <si>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</si>
  <si>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</si>
  <si>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</si>
  <si>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</si>
  <si>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</si>
  <si>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</si>
  <si>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</si>
  <si>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</si>
  <si>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</si>
  <si>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</si>
  <si>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</si>
  <si>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</si>
  <si>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</si>
  <si>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</si>
  <si>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</si>
  <si>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</si>
  <si>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</si>
  <si>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</si>
  <si>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</si>
  <si>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</si>
  <si>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</si>
  <si>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</si>
  <si>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</si>
  <si>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</si>
  <si>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</si>
  <si>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</si>
  <si>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</si>
  <si>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</si>
  <si>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</si>
  <si>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</si>
  <si>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</si>
  <si>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</si>
  <si>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</si>
  <si>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</si>
  <si>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</si>
  <si>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</si>
  <si>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</si>
  <si>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</si>
  <si>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</si>
  <si>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</si>
  <si>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</si>
  <si>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</si>
  <si>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</si>
  <si>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</si>
  <si>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</si>
  <si>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</si>
  <si>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</si>
  <si>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</si>
  <si>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</si>
  <si>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</si>
  <si>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</si>
  <si>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</si>
  <si>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</si>
  <si>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</si>
  <si>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</si>
  <si>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</si>
  <si>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</si>
  <si>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</si>
  <si>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</si>
  <si>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</si>
  <si>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</si>
  <si>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</si>
  <si>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</si>
  <si>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</si>
  <si>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</si>
  <si>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</si>
  <si>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</si>
  <si>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</si>
  <si>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</si>
  <si>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</si>
  <si>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</si>
  <si>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</si>
  <si>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</si>
  <si>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</si>
  <si>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</si>
  <si>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</si>
  <si>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</si>
  <si>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</si>
  <si>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</si>
  <si>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</si>
  <si>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</si>
  <si>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</si>
  <si>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</si>
  <si>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</si>
  <si>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</si>
  <si>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</si>
  <si>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</si>
  <si>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</si>
  <si>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</si>
  <si>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</si>
  <si>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</si>
  <si>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</si>
  <si>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</si>
  <si>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</si>
  <si>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</si>
  <si>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</si>
  <si>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</si>
  <si>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</si>
  <si>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</si>
  <si>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</si>
  <si>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</si>
  <si>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</si>
  <si>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</si>
  <si>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</si>
  <si>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</si>
  <si>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</si>
  <si>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</si>
  <si>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</si>
  <si>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</si>
  <si>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</si>
  <si>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</si>
  <si>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</si>
  <si>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</si>
  <si>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</si>
  <si>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</si>
  <si>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</si>
  <si>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</si>
  <si>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</si>
  <si>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</si>
  <si>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</si>
  <si>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</si>
  <si>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</si>
  <si>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</si>
  <si>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</si>
  <si>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</si>
  <si>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</si>
  <si>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</si>
  <si>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</si>
  <si>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</si>
  <si>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</si>
  <si>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</si>
  <si>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</si>
  <si>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</si>
  <si>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</si>
  <si>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</si>
  <si>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</si>
  <si>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</si>
  <si>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</si>
  <si>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</si>
  <si>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</si>
  <si>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</si>
  <si>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</si>
  <si>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</si>
  <si>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</si>
  <si>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</si>
  <si>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</si>
  <si>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</si>
  <si>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</si>
  <si>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</si>
  <si>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</si>
  <si>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</si>
  <si>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</si>
  <si>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</si>
  <si>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</si>
  <si>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</si>
  <si>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</si>
  <si>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</si>
  <si>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</si>
  <si>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</si>
  <si>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</si>
  <si>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</si>
  <si>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</si>
  <si>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</si>
  <si>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</si>
  <si>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</si>
  <si>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</si>
  <si>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</si>
  <si>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</si>
  <si>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</si>
  <si>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</si>
  <si>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</si>
  <si>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</si>
  <si>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</si>
  <si>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</si>
  <si>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</si>
  <si>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</si>
  <si>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</si>
  <si>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</si>
  <si>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</si>
  <si>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</si>
  <si>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</si>
  <si>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</si>
  <si>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</si>
  <si>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</si>
  <si>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</si>
  <si>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</si>
  <si>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</si>
  <si>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</si>
  <si>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</si>
  <si>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</si>
  <si>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</si>
  <si>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</si>
  <si>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</si>
  <si>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</si>
  <si>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</si>
  <si>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</si>
  <si>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</si>
  <si>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</si>
  <si>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</si>
  <si>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</si>
  <si>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</si>
  <si>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</si>
  <si>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</si>
  <si>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</si>
  <si>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</si>
  <si>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</si>
  <si>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</si>
  <si>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</si>
  <si>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</si>
  <si>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</si>
  <si>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</si>
  <si>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</si>
  <si>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</si>
  <si>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</si>
  <si>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</si>
  <si>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</si>
  <si>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</si>
  <si>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</si>
  <si>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</si>
  <si>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</si>
  <si>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</si>
  <si>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</si>
  <si>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</si>
  <si>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</si>
  <si>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</si>
  <si>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</si>
  <si>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</si>
  <si>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</si>
  <si>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</si>
  <si>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</si>
  <si>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</si>
  <si>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</si>
  <si>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</si>
  <si>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</si>
  <si>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</si>
  <si>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</si>
  <si>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</si>
  <si>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</si>
  <si>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</si>
  <si>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</si>
  <si>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</si>
  <si>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</si>
  <si>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</si>
  <si>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</si>
  <si>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</si>
  <si>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</si>
  <si>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</si>
  <si>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</si>
  <si>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</si>
  <si>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</si>
  <si>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</si>
  <si>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</si>
  <si>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</si>
  <si>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</si>
  <si>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</si>
  <si>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</si>
  <si>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</si>
  <si>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</si>
  <si>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</si>
  <si>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</si>
  <si>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</si>
  <si>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</si>
  <si>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</si>
  <si>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</si>
  <si>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</si>
  <si>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</si>
  <si>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</si>
  <si>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</si>
  <si>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</si>
  <si>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</si>
  <si>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</si>
  <si>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</si>
  <si>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</si>
  <si>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</si>
  <si>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</si>
  <si>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</si>
  <si>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</si>
  <si>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</si>
  <si>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</si>
  <si>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</si>
  <si>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</si>
  <si>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</si>
  <si>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</si>
  <si>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</si>
  <si>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</si>
  <si>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</si>
  <si>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</si>
  <si>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</si>
  <si>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</si>
  <si>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</si>
  <si>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</si>
  <si>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</si>
  <si>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</si>
  <si>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</si>
  <si>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</si>
  <si>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</si>
  <si>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</si>
  <si>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</si>
  <si>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</si>
  <si>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</si>
  <si>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</si>
  <si>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</si>
  <si>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</si>
  <si>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</si>
  <si>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</si>
  <si>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</si>
  <si>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</si>
  <si>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</si>
  <si>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</si>
  <si>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</si>
  <si>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</si>
  <si>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</si>
  <si>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</si>
  <si>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</si>
  <si>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</si>
  <si>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</si>
  <si>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</si>
  <si>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</si>
  <si>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</si>
  <si>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</si>
  <si>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</si>
  <si>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</si>
  <si>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</si>
  <si>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</si>
  <si>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</si>
  <si>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</si>
  <si>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</si>
  <si>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</si>
  <si>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</si>
  <si>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</si>
  <si>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</si>
  <si>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</si>
  <si>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</si>
  <si>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</si>
  <si>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</si>
  <si>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</si>
  <si>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</si>
  <si>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</si>
  <si>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</si>
  <si>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</si>
  <si>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</si>
  <si>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</si>
  <si>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</si>
  <si>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</si>
  <si>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</si>
  <si>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</si>
  <si>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</si>
  <si>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</si>
  <si>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</si>
  <si>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</si>
  <si>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</si>
  <si>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</si>
  <si>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</si>
  <si>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</si>
  <si>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</si>
  <si>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</si>
  <si>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</si>
  <si>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</si>
  <si>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</si>
  <si>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</si>
  <si>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</si>
  <si>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</si>
  <si>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</si>
  <si>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</si>
  <si>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</si>
  <si>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</si>
  <si>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</si>
  <si>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</si>
  <si>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</si>
  <si>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</si>
  <si>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</si>
  <si>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</si>
  <si>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</si>
  <si>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</si>
  <si>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</si>
  <si>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</si>
  <si>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</si>
  <si>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</si>
  <si>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</si>
  <si>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</si>
  <si>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</si>
  <si>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</si>
  <si>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</si>
  <si>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</si>
  <si>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</si>
  <si>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</si>
  <si>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</si>
  <si>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</si>
  <si>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</si>
  <si>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</si>
  <si>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</si>
  <si>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</si>
  <si>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</si>
  <si>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</si>
  <si>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</si>
  <si>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</si>
  <si>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</si>
  <si>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</si>
  <si>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</si>
  <si>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</si>
  <si>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</si>
  <si>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</si>
  <si>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</si>
  <si>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</si>
  <si>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</si>
  <si>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</si>
  <si>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</si>
  <si>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</si>
  <si>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</si>
  <si>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</si>
  <si>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</si>
  <si>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</si>
  <si>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</si>
  <si>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</si>
  <si>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</si>
  <si>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</si>
  <si>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</si>
  <si>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</si>
  <si>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</si>
  <si>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</si>
  <si>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</si>
  <si>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</si>
  <si>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</si>
  <si>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</si>
  <si>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</si>
  <si>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</si>
  <si>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</si>
  <si>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</si>
  <si>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</si>
  <si>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</si>
  <si>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</si>
  <si>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</si>
  <si>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</si>
  <si>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</si>
  <si>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</si>
  <si>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</si>
  <si>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</si>
  <si>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</si>
  <si>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</si>
  <si>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</si>
  <si>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</si>
  <si>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</si>
  <si>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</si>
  <si>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</si>
  <si>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</si>
  <si>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</si>
  <si>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</si>
  <si>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</si>
  <si>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</si>
  <si>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</si>
  <si>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</si>
  <si>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</si>
  <si>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</si>
  <si>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</si>
  <si>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</si>
  <si>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</si>
  <si>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</si>
  <si>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</si>
  <si>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</si>
  <si>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</si>
  <si>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</si>
  <si>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</si>
  <si>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</si>
  <si>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</si>
  <si>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</si>
  <si>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</si>
  <si>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</si>
  <si>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</si>
  <si>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</si>
  <si>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</si>
  <si>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</si>
  <si>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</si>
  <si>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</si>
  <si>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</si>
  <si>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</si>
  <si>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</si>
  <si>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</si>
  <si>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</si>
  <si>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</si>
  <si>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</si>
  <si>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</si>
  <si>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</si>
  <si>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</si>
  <si>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</si>
  <si>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</si>
  <si>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</si>
  <si>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</si>
  <si>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</si>
  <si>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</si>
  <si>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</si>
  <si>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</si>
  <si>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</si>
  <si>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</si>
  <si>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</si>
  <si>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</si>
  <si>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</si>
  <si>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</si>
  <si>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</si>
  <si>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</si>
  <si>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</si>
  <si>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</si>
  <si>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</si>
  <si>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</si>
  <si>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</si>
  <si>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</si>
  <si>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</si>
  <si>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</si>
  <si>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</si>
  <si>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</si>
  <si>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</si>
  <si>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</si>
  <si>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</si>
  <si>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</si>
  <si>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</si>
  <si>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</si>
  <si>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</si>
  <si>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</si>
  <si>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</si>
  <si>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</si>
  <si>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</si>
  <si>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</si>
  <si>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</si>
  <si>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</si>
  <si>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</si>
  <si>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</si>
  <si>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</si>
  <si>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</si>
  <si>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</si>
  <si>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</si>
  <si>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</si>
  <si>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</si>
  <si>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</si>
  <si>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</si>
  <si>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</si>
  <si>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</si>
  <si>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</si>
  <si>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</si>
  <si>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</si>
  <si>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</si>
  <si>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</si>
  <si>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</si>
  <si>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</si>
  <si>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</si>
  <si>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</si>
  <si>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</si>
  <si>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</si>
  <si>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</si>
  <si>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</si>
  <si>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</si>
  <si>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</si>
  <si>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</si>
  <si>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</si>
  <si>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</si>
  <si>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</si>
  <si>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</si>
  <si>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</si>
  <si>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</si>
  <si>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</si>
  <si>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</si>
  <si>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</si>
  <si>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</si>
  <si>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</si>
  <si>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</si>
  <si>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</si>
  <si>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</si>
  <si>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</si>
  <si>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</si>
  <si>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</si>
  <si>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</si>
  <si>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</si>
  <si>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</si>
  <si>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</si>
  <si>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</si>
  <si>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</si>
  <si>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</si>
  <si>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</si>
  <si>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</si>
  <si>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</si>
  <si>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</si>
  <si>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</si>
  <si>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</si>
  <si>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</si>
  <si>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</si>
  <si>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</si>
  <si>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</si>
  <si>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</si>
  <si>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</si>
  <si>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</si>
  <si>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</si>
  <si>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</si>
  <si>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</si>
  <si>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</si>
  <si>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</si>
  <si>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</si>
  <si>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</si>
  <si>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</si>
  <si>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</si>
  <si>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</si>
  <si>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</si>
  <si>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</si>
  <si>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</si>
  <si>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</si>
  <si>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</si>
  <si>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</si>
  <si>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</si>
  <si>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</si>
  <si>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</si>
  <si>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</si>
  <si>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</si>
  <si>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</si>
  <si>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</si>
  <si>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</si>
  <si>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</si>
  <si>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</si>
  <si>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</si>
  <si>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</si>
  <si>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</si>
  <si>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</si>
  <si>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</si>
  <si>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</si>
  <si>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</si>
  <si>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</si>
  <si>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</si>
  <si>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</si>
  <si>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</si>
  <si>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</si>
  <si>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</si>
  <si>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</si>
  <si>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</si>
  <si>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</si>
  <si>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</si>
  <si>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</si>
  <si>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</si>
  <si>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</si>
  <si>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</si>
  <si>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</si>
  <si>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</si>
  <si>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</si>
  <si>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</si>
  <si>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</si>
  <si>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</si>
  <si>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</si>
  <si>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</si>
  <si>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</si>
  <si>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</si>
  <si>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</si>
  <si>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</si>
  <si>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</si>
  <si>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</si>
  <si>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</si>
  <si>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</si>
  <si>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</si>
  <si>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</si>
  <si>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</si>
  <si>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</si>
  <si>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</si>
  <si>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</si>
  <si>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</si>
  <si>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</si>
  <si>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</si>
  <si>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</si>
  <si>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</si>
  <si>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</si>
  <si>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</si>
  <si>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</si>
  <si>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</si>
  <si>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</si>
  <si>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</si>
  <si>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</si>
  <si>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</si>
  <si>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</si>
  <si>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</si>
  <si>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</si>
  <si>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</si>
  <si>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</si>
  <si>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</si>
  <si>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</si>
  <si>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</si>
  <si>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</si>
  <si>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</si>
  <si>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</si>
  <si>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</si>
  <si>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</si>
  <si>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</si>
  <si>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</si>
  <si>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</si>
  <si>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</si>
  <si>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</si>
  <si>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</si>
  <si>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</si>
  <si>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</si>
  <si>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</si>
  <si>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</si>
  <si>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</si>
  <si>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</si>
  <si>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</si>
  <si>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</si>
  <si>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</si>
  <si>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</si>
  <si>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</si>
  <si>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</si>
  <si>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</si>
  <si>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</si>
  <si>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</si>
  <si>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</si>
  <si>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</si>
  <si>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</si>
  <si>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</si>
  <si>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</si>
  <si>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</si>
  <si>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</si>
  <si>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</si>
  <si>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</si>
  <si>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</si>
  <si>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</si>
  <si>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</si>
  <si>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</si>
  <si>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</si>
  <si>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</si>
  <si>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</si>
  <si>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</si>
  <si>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</si>
  <si>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</si>
  <si>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</si>
  <si>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</si>
  <si>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</si>
  <si>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</si>
  <si>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</si>
  <si>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</si>
  <si>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</si>
  <si>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</si>
  <si>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</si>
  <si>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</si>
  <si>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</si>
  <si>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</si>
  <si>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</si>
  <si>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</si>
  <si>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</si>
  <si>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</si>
  <si>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</si>
  <si>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</si>
  <si>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</si>
  <si>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</si>
  <si>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</si>
  <si>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</si>
  <si>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</si>
  <si>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</si>
  <si>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</si>
  <si>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</si>
  <si>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</si>
  <si>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</si>
  <si>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</si>
  <si>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</si>
  <si>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</si>
  <si>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</si>
  <si>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</si>
  <si>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</si>
  <si>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</si>
  <si>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</si>
  <si>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</si>
  <si>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</si>
  <si>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</si>
  <si>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</si>
  <si>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</si>
  <si>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</si>
  <si>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</si>
  <si>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</si>
  <si>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</si>
  <si>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</si>
  <si>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</si>
  <si>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</si>
  <si>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</si>
  <si>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</si>
  <si>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</si>
  <si>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</si>
  <si>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</si>
  <si>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</si>
  <si>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</si>
  <si>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</si>
  <si>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</si>
  <si>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</si>
  <si>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</si>
  <si>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</si>
  <si>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</si>
  <si>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</si>
  <si>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</si>
  <si>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</si>
  <si>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</si>
  <si>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</si>
  <si>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</si>
  <si>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</si>
  <si>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</si>
  <si>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</si>
  <si>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</si>
  <si>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</si>
  <si>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</si>
  <si>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</si>
  <si>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</si>
  <si>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</si>
  <si>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</si>
  <si>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</si>
  <si>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</si>
  <si>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</si>
  <si>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</si>
  <si>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</si>
  <si>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</si>
  <si>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</si>
  <si>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</si>
  <si>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</si>
  <si>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</si>
  <si>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</si>
  <si>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</si>
  <si>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</si>
  <si>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</si>
  <si>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</si>
  <si>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</si>
  <si>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</si>
  <si>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</si>
  <si>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</si>
  <si>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</si>
  <si>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</si>
  <si>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</si>
  <si>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</si>
  <si>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</si>
  <si>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</si>
  <si>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</si>
  <si>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</si>
  <si>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</si>
  <si>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</si>
  <si>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</si>
  <si>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</si>
  <si>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</si>
  <si>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</si>
  <si>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</si>
  <si>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</si>
  <si>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</si>
  <si>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</si>
  <si>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</si>
  <si>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</si>
  <si>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</si>
  <si>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</si>
  <si>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</si>
  <si>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</si>
  <si>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</si>
  <si>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</si>
  <si>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</si>
  <si>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</si>
  <si>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</si>
  <si>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</si>
  <si>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</si>
  <si>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</si>
  <si>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</si>
  <si>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</si>
  <si>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</si>
  <si>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</si>
  <si>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</si>
  <si>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</si>
  <si>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</si>
  <si>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</si>
  <si>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</si>
  <si>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</si>
  <si>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</si>
  <si>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</si>
  <si>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</si>
  <si>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</si>
  <si>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</si>
  <si>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</si>
  <si>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</si>
  <si>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</si>
  <si>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</si>
  <si>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</si>
  <si>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</si>
  <si>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</si>
  <si>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</si>
  <si>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</si>
  <si>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</si>
  <si>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</si>
  <si>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</si>
  <si>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</si>
  <si>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</si>
  <si>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</si>
  <si>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</si>
  <si>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</si>
  <si>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</si>
  <si>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</si>
  <si>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</si>
  <si>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</si>
  <si>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</si>
  <si>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</si>
  <si>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</si>
  <si>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</si>
  <si>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</si>
  <si>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</si>
  <si>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</si>
  <si>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</si>
  <si>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</si>
  <si>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</si>
  <si>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</si>
  <si>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</si>
  <si>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</si>
  <si>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</si>
  <si>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</si>
  <si>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</si>
  <si>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</si>
  <si>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</si>
  <si>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</si>
  <si>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</si>
  <si>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</si>
  <si>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</si>
  <si>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</si>
  <si>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</si>
  <si>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</si>
  <si>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</si>
  <si>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</si>
  <si>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</si>
  <si>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</si>
  <si>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</si>
  <si>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</si>
  <si>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</si>
  <si>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</si>
  <si>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</si>
  <si>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</si>
  <si>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</si>
  <si>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</si>
  <si>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</si>
  <si>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</si>
  <si>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</si>
  <si>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</si>
  <si>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</si>
  <si>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</si>
  <si>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</si>
  <si>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</si>
  <si>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</si>
  <si>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</si>
  <si>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</si>
  <si>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</si>
  <si>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</si>
  <si>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</si>
  <si>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</si>
  <si>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</si>
  <si>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</si>
  <si>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</si>
  <si>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</si>
  <si>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</si>
  <si>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</si>
  <si>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</si>
  <si>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</si>
  <si>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</si>
  <si>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</si>
  <si>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</si>
  <si>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</si>
  <si>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</si>
  <si>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</si>
  <si>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</si>
  <si>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</si>
  <si>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</si>
  <si>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</si>
  <si>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</si>
  <si>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</si>
  <si>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</si>
  <si>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</si>
  <si>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</si>
  <si>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</si>
  <si>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</si>
  <si>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</si>
  <si>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</si>
  <si>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</si>
  <si>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</si>
  <si>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</si>
  <si>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</si>
  <si>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</si>
  <si>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</si>
  <si>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</si>
  <si>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</si>
  <si>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</si>
  <si>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</si>
  <si>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</si>
  <si>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</si>
  <si>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</si>
  <si>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</si>
  <si>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</si>
  <si>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</si>
  <si>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</si>
  <si>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</si>
  <si>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</si>
  <si>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</si>
  <si>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</si>
  <si>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</si>
  <si>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</si>
  <si>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</si>
  <si>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</si>
  <si>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</si>
  <si>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</si>
  <si>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</si>
  <si>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</si>
  <si>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</si>
  <si>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</si>
  <si>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</si>
  <si>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</si>
  <si>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</si>
  <si>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</si>
  <si>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</si>
  <si>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</si>
  <si>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</si>
  <si>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</si>
  <si>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</si>
  <si>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</si>
  <si>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</si>
  <si>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</si>
  <si>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</si>
  <si>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</si>
  <si>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</si>
  <si>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</si>
  <si>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</si>
  <si>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</si>
  <si>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</si>
  <si>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</si>
  <si>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</si>
  <si>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</si>
  <si>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</si>
  <si>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</si>
  <si>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</si>
  <si>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</si>
  <si>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</si>
  <si>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</si>
  <si>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</si>
  <si>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</si>
  <si>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</si>
  <si>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</si>
  <si>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</si>
  <si>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</si>
  <si>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</si>
  <si>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</si>
  <si>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</si>
  <si>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</si>
  <si>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</si>
  <si>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</si>
  <si>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</si>
  <si>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</si>
  <si>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</si>
  <si>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</si>
  <si>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</si>
  <si>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</si>
  <si>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</si>
  <si>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</si>
  <si>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</si>
  <si>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</si>
  <si>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</si>
  <si>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</si>
  <si>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</si>
  <si>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</si>
  <si>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</si>
  <si>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</si>
  <si>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</si>
  <si>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</si>
  <si>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</si>
  <si>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</si>
  <si>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</si>
  <si>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</si>
  <si>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</si>
  <si>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</si>
  <si>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</si>
  <si>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</si>
  <si>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</si>
  <si>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</si>
  <si>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</si>
  <si>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</si>
  <si>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</si>
  <si>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</si>
  <si>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</si>
  <si>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</si>
  <si>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</si>
  <si>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</si>
  <si>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</si>
  <si>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</si>
  <si>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</si>
  <si>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</si>
  <si>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</si>
  <si>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</si>
  <si>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</si>
  <si>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</si>
  <si>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</si>
  <si>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</si>
  <si>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</si>
  <si>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</si>
  <si>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</si>
  <si>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</si>
  <si>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</si>
  <si>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</si>
  <si>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</si>
  <si>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</si>
  <si>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</si>
  <si>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</si>
  <si>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</si>
  <si>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</si>
  <si>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</si>
  <si>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</si>
  <si>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</si>
  <si>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</si>
  <si>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</si>
  <si>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</si>
  <si>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</si>
  <si>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</si>
  <si>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</si>
  <si>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</si>
  <si>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</si>
  <si>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</si>
  <si>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</si>
  <si>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</si>
  <si>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</si>
  <si>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</si>
  <si>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</si>
  <si>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</si>
  <si>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</si>
  <si>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</si>
  <si>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</si>
  <si>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</si>
  <si>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</si>
  <si>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</si>
  <si>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</si>
  <si>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</si>
  <si>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</si>
  <si>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</si>
  <si>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</si>
  <si>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</si>
  <si>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</si>
  <si>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</si>
  <si>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</si>
  <si>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</si>
  <si>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</si>
  <si>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</si>
  <si>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</si>
  <si>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</si>
  <si>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</si>
  <si>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</si>
  <si>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</si>
  <si>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</si>
  <si>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</si>
  <si>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</si>
  <si>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</si>
  <si>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</si>
  <si>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</si>
  <si>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</si>
  <si>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</si>
  <si>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</si>
  <si>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</si>
  <si>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</si>
  <si>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</si>
  <si>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</si>
  <si>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</si>
  <si>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</si>
  <si>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</si>
  <si>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</si>
  <si>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</si>
  <si>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</si>
  <si>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</si>
  <si>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</si>
  <si>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</si>
  <si>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</si>
  <si>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</si>
  <si>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</si>
  <si>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</si>
  <si>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</si>
  <si>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</si>
  <si>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</si>
  <si>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</si>
  <si>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</si>
  <si>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</si>
  <si>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</si>
  <si>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</si>
  <si>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</si>
  <si>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</si>
  <si>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</si>
  <si>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</si>
  <si>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</si>
  <si>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</si>
  <si>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</si>
  <si>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</si>
  <si>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</si>
  <si>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</si>
  <si>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</si>
  <si>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</si>
  <si>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</si>
  <si>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</si>
  <si>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</si>
  <si>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</si>
  <si>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</si>
  <si>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</si>
  <si>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</si>
  <si>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</si>
  <si>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</si>
  <si>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</si>
  <si>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</si>
  <si>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</si>
  <si>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</si>
  <si>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</si>
  <si>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</si>
  <si>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</si>
  <si>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</si>
  <si>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</si>
  <si>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</si>
  <si>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</si>
  <si>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</si>
  <si>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</si>
  <si>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</si>
  <si>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</si>
  <si>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</si>
  <si>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</si>
  <si>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</si>
  <si>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</si>
  <si>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</si>
  <si>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</si>
  <si>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</si>
  <si>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</si>
  <si>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</si>
  <si>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</si>
  <si>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</si>
  <si>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</si>
  <si>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</si>
  <si>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</si>
  <si>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</si>
  <si>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</si>
  <si>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</si>
  <si>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</si>
  <si>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</si>
  <si>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</si>
  <si>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</si>
  <si>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</si>
  <si>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</si>
  <si>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</si>
  <si>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</si>
  <si>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</si>
  <si>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</si>
  <si>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</si>
  <si>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</si>
  <si>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</si>
  <si>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</si>
  <si>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</si>
  <si>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</si>
  <si>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</si>
  <si>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</si>
  <si>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</si>
  <si>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</si>
  <si>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</si>
  <si>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</si>
  <si>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</si>
  <si>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</si>
  <si>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</si>
  <si>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</si>
  <si>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</si>
  <si>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</si>
  <si>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</si>
  <si>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</si>
  <si>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</si>
  <si>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</si>
  <si>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</si>
  <si>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</si>
  <si>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</si>
  <si>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</si>
  <si>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</si>
  <si>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</si>
  <si>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</si>
  <si>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</si>
  <si>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</si>
  <si>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</si>
  <si>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</si>
  <si>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</si>
  <si>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</si>
  <si>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</si>
  <si>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</si>
  <si>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</si>
  <si>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</si>
  <si>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</si>
  <si>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</si>
  <si>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</si>
  <si>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</si>
  <si>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</si>
  <si>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</si>
  <si>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</si>
  <si>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</si>
  <si>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</si>
  <si>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</si>
  <si>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</si>
  <si>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</si>
  <si>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</si>
  <si>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</si>
  <si>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</si>
  <si>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</si>
  <si>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</si>
  <si>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</si>
  <si>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</si>
  <si>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</si>
  <si>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</si>
  <si>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</si>
  <si>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</si>
  <si>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</si>
  <si>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</si>
  <si>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</si>
  <si>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</si>
  <si>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</si>
  <si>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</si>
  <si>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</si>
  <si>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</si>
  <si>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</si>
  <si>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</si>
  <si>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</si>
  <si>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</si>
  <si>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</si>
  <si>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</si>
  <si>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</si>
  <si>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</si>
  <si>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</si>
  <si>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</si>
  <si>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</si>
  <si>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</si>
  <si>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</si>
  <si>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</si>
  <si>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</si>
  <si>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</si>
  <si>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</si>
  <si>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</si>
  <si>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</si>
  <si>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</si>
  <si>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</si>
  <si>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</si>
  <si>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</si>
  <si>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</si>
  <si>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</si>
  <si>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</si>
  <si>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</si>
  <si>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</si>
  <si>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</si>
  <si>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</si>
  <si>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</si>
  <si>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</si>
  <si>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</si>
  <si>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</si>
  <si>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</si>
  <si>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</si>
  <si>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</si>
  <si>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</si>
  <si>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</si>
  <si>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</si>
  <si>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</si>
  <si>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</si>
  <si>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</si>
  <si>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</si>
  <si>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</si>
  <si>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</si>
  <si>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</si>
  <si>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</si>
  <si>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</si>
  <si>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</si>
  <si>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</si>
  <si>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</si>
  <si>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</si>
  <si>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</si>
  <si>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</si>
  <si>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</si>
  <si>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</si>
  <si>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</si>
  <si>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</si>
  <si>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</si>
  <si>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</si>
  <si>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</si>
  <si>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</si>
  <si>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</si>
  <si>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</si>
  <si>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</si>
  <si>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</si>
  <si>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</si>
  <si>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</si>
  <si>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</si>
  <si>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</si>
  <si>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</si>
  <si>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</si>
  <si>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</si>
  <si>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</si>
  <si>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</si>
  <si>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</si>
  <si>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</si>
  <si>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</si>
  <si>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</si>
  <si>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</si>
  <si>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</si>
  <si>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</si>
  <si>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</si>
  <si>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</si>
  <si>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</si>
  <si>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</si>
  <si>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</si>
  <si>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</si>
  <si>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</si>
  <si>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</si>
  <si>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</si>
  <si>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</si>
  <si>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</si>
  <si>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</si>
  <si>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</si>
  <si>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</si>
  <si>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</si>
  <si>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</si>
  <si>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</si>
  <si>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</si>
  <si>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</si>
  <si>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</si>
  <si>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</si>
  <si>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</si>
  <si>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</si>
  <si>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</si>
  <si>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</si>
  <si>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</si>
  <si>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</si>
  <si>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</si>
  <si>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</si>
  <si>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</si>
  <si>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</si>
  <si>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</si>
  <si>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</si>
  <si>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</si>
  <si>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</si>
  <si>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</si>
  <si>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</si>
  <si>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</si>
  <si>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</si>
  <si>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</si>
  <si>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</si>
  <si>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</si>
  <si>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</si>
  <si>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</si>
  <si>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</si>
  <si>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</si>
  <si>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</si>
  <si>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</si>
  <si>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</si>
  <si>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</si>
  <si>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</si>
  <si>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</si>
  <si>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</si>
  <si>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</si>
  <si>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</si>
  <si>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</si>
  <si>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</si>
  <si>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</si>
  <si>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</si>
  <si>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</si>
  <si>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</si>
  <si>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</si>
  <si>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</si>
  <si>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</si>
  <si>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</si>
  <si>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</si>
  <si>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</si>
  <si>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</si>
  <si>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</si>
  <si>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</si>
  <si>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</si>
  <si>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</si>
  <si>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</si>
  <si>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</si>
  <si>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</si>
  <si>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</si>
  <si>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</si>
  <si>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</si>
  <si>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</si>
  <si>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</si>
  <si>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</si>
  <si>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</si>
  <si>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</si>
  <si>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</si>
  <si>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</si>
  <si>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</si>
  <si>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</si>
  <si>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</si>
  <si>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</si>
  <si>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</si>
  <si>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</si>
  <si>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</si>
  <si>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</si>
  <si>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</si>
  <si>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</si>
  <si>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</si>
  <si>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</si>
  <si>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</si>
  <si>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</si>
  <si>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</si>
  <si>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</si>
  <si>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</si>
  <si>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</si>
  <si>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</si>
  <si>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</si>
  <si>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</si>
  <si>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</si>
  <si>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</si>
  <si>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</si>
  <si>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</si>
  <si>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</si>
  <si>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</si>
  <si>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</si>
  <si>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</si>
  <si>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</si>
  <si>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</si>
  <si>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</si>
  <si>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</si>
  <si>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</si>
  <si>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</si>
  <si>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</si>
  <si>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</si>
  <si>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</si>
  <si>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</si>
  <si>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</si>
  <si>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</si>
  <si>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</si>
  <si>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</si>
  <si>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</si>
  <si>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</si>
  <si>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</si>
  <si>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</si>
  <si>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</si>
  <si>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</si>
  <si>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</si>
  <si>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</si>
  <si>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</si>
  <si>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</si>
  <si>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</si>
  <si>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</si>
  <si>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</si>
  <si>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</si>
  <si>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</si>
  <si>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</si>
  <si>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</si>
  <si>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</si>
  <si>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</si>
  <si>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</si>
  <si>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</si>
  <si>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</si>
  <si>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</si>
  <si>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</si>
  <si>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</si>
  <si>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</si>
  <si>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</si>
  <si>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</si>
  <si>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</si>
  <si>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</si>
  <si>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</si>
  <si>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</si>
  <si>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</si>
  <si>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</si>
  <si>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</si>
  <si>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</si>
  <si>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</si>
  <si>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</si>
  <si>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</si>
  <si>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</si>
  <si>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</si>
  <si>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</si>
  <si>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</si>
  <si>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</si>
  <si>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</si>
  <si>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</si>
  <si>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</si>
  <si>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</si>
  <si>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</si>
  <si>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</si>
  <si>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</si>
  <si>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</si>
  <si>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</si>
  <si>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</si>
  <si>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</si>
  <si>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</si>
  <si>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</si>
  <si>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</si>
  <si>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</si>
  <si>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</si>
  <si>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</si>
  <si>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</si>
  <si>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</si>
  <si>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</si>
  <si>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</si>
  <si>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</si>
  <si>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</si>
  <si>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</si>
  <si>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</si>
  <si>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</si>
  <si>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</si>
  <si>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</si>
  <si>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</si>
  <si>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</si>
  <si>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</si>
  <si>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</si>
  <si>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</si>
  <si>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</si>
  <si>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</si>
  <si>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</si>
  <si>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</si>
  <si>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</si>
  <si>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</si>
  <si>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</si>
  <si>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</si>
  <si>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</si>
  <si>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</si>
  <si>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</si>
  <si>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</si>
  <si>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</si>
  <si>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</si>
  <si>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</si>
  <si>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</si>
  <si>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</si>
  <si>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</si>
  <si>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</si>
  <si>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</si>
  <si>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</si>
  <si>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</si>
  <si>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</si>
  <si>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</si>
  <si>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</si>
  <si>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</si>
  <si>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</si>
  <si>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</si>
  <si>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</si>
  <si>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</si>
  <si>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</si>
  <si>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</si>
  <si>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</si>
  <si>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</si>
  <si>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</si>
  <si>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</si>
  <si>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</si>
  <si>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</si>
  <si>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</si>
  <si>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</si>
  <si>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</si>
  <si>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</si>
  <si>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</si>
  <si>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</si>
  <si>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</si>
  <si>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</si>
  <si>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</si>
  <si>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</si>
  <si>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</si>
  <si>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</si>
  <si>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</si>
  <si>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</si>
  <si>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</si>
  <si>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</si>
  <si>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</si>
  <si>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</si>
  <si>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</si>
  <si>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</si>
  <si>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</si>
  <si>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</si>
  <si>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</si>
  <si>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</si>
  <si>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</si>
  <si>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</si>
  <si>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</si>
  <si>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</si>
  <si>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</si>
  <si>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</si>
  <si>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</si>
  <si>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</si>
  <si>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</si>
  <si>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</si>
  <si>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</si>
  <si>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</si>
  <si>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</si>
  <si>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</si>
  <si>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</si>
  <si>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</si>
  <si>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</si>
  <si>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</si>
  <si>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</si>
  <si>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</si>
  <si>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</si>
  <si>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</si>
  <si>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</si>
  <si>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</si>
  <si>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</si>
  <si>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</si>
  <si>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</si>
  <si>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</si>
  <si>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</si>
  <si>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</si>
  <si>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</si>
  <si>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</si>
  <si>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</si>
  <si>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</si>
  <si>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</si>
  <si>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</si>
  <si>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</si>
  <si>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</si>
  <si>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</si>
  <si>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</si>
  <si>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</si>
  <si>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</si>
  <si>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</si>
  <si>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</si>
  <si>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</si>
  <si>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</si>
  <si>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</si>
  <si>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</si>
  <si>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</si>
  <si>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</si>
  <si>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</si>
  <si>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</si>
  <si>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</si>
  <si>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</si>
  <si>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</si>
  <si>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</si>
  <si>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</si>
  <si>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</si>
  <si>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</si>
  <si>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</si>
  <si>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</si>
  <si>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</si>
  <si>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</si>
  <si>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</si>
  <si>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</si>
  <si>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</si>
  <si>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</si>
  <si>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</si>
  <si>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</si>
  <si>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</si>
  <si>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</si>
  <si>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</si>
  <si>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</si>
  <si>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</si>
  <si>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</si>
  <si>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</si>
  <si>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</si>
  <si>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</si>
  <si>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</si>
  <si>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</si>
  <si>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</si>
  <si>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</si>
  <si>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</si>
  <si>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</si>
  <si>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</si>
  <si>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</si>
  <si>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</si>
  <si>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</si>
  <si>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</si>
  <si>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</si>
  <si>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</si>
  <si>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</si>
  <si>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</si>
  <si>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</si>
  <si>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</si>
  <si>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</si>
  <si>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</si>
  <si>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</si>
  <si>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</si>
  <si>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</si>
  <si>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</si>
  <si>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</si>
  <si>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</si>
  <si>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</si>
  <si>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</si>
  <si>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</si>
  <si>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</si>
  <si>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</si>
  <si>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</si>
  <si>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</si>
  <si>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</si>
  <si>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</si>
  <si>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</si>
  <si>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</si>
  <si>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</si>
  <si>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</si>
  <si>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</si>
  <si>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</si>
  <si>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</si>
  <si>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</si>
  <si>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</si>
  <si>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</si>
  <si>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</si>
  <si>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</si>
  <si>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</si>
  <si>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</si>
  <si>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</si>
  <si>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</si>
  <si>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</si>
  <si>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</si>
  <si>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</si>
  <si>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</si>
  <si>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</si>
  <si>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</si>
  <si>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</si>
  <si>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</si>
  <si>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</si>
  <si>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</si>
  <si>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</si>
  <si>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</si>
  <si>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</si>
  <si>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</si>
  <si>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</si>
  <si>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</si>
  <si>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</si>
  <si>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</si>
  <si>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</si>
  <si>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</si>
  <si>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</si>
  <si>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</si>
  <si>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</si>
  <si>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</si>
  <si>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</si>
  <si>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</si>
  <si>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</si>
  <si>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</si>
  <si>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</si>
  <si>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</si>
  <si>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</si>
  <si>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</si>
  <si>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</si>
  <si>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</si>
  <si>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</si>
  <si>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</si>
  <si>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</si>
  <si>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</si>
  <si>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</si>
  <si>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</si>
  <si>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</si>
  <si>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</si>
  <si>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</si>
  <si>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</si>
  <si>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</si>
  <si>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</si>
  <si>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</si>
  <si>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</si>
  <si>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</si>
  <si>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</si>
  <si>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</si>
  <si>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</si>
  <si>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</si>
  <si>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</si>
  <si>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</si>
  <si>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</si>
  <si>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</si>
  <si>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</si>
  <si>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</si>
  <si>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</si>
  <si>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</si>
  <si>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</si>
  <si>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</si>
  <si>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</si>
  <si>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</si>
  <si>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</si>
  <si>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</si>
  <si>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</si>
  <si>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</si>
  <si>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</si>
  <si>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</si>
  <si>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</si>
  <si>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</si>
  <si>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</si>
  <si>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</si>
  <si>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</si>
  <si>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</si>
  <si>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</si>
  <si>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</si>
  <si>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</si>
  <si>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</si>
  <si>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</si>
  <si>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</si>
  <si>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</si>
  <si>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</si>
  <si>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</si>
  <si>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</si>
  <si>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</si>
  <si>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</si>
  <si>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</si>
  <si>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</si>
  <si>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</si>
  <si>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</si>
  <si>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</si>
  <si>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</si>
  <si>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</si>
  <si>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</si>
  <si>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</si>
  <si>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</si>
  <si>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</si>
  <si>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</si>
  <si>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</si>
  <si>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</si>
  <si>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</si>
  <si>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</si>
  <si>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</si>
  <si>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</si>
  <si>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</si>
  <si>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</si>
  <si>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</si>
  <si>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</si>
  <si>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</si>
  <si>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</si>
  <si>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</si>
  <si>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</si>
  <si>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</si>
  <si>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</si>
  <si>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</si>
  <si>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</si>
  <si>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</si>
  <si>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</si>
  <si>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</si>
  <si>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</si>
  <si>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</si>
  <si>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</si>
  <si>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</si>
  <si>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</si>
  <si>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</si>
  <si>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</si>
  <si>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</si>
  <si>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</si>
  <si>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</si>
  <si>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</si>
  <si>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</si>
  <si>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</si>
  <si>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</si>
  <si>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</si>
  <si>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</si>
  <si>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</si>
  <si>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</si>
  <si>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</si>
  <si>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</si>
  <si>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</si>
  <si>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</si>
  <si>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</si>
  <si>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</si>
  <si>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</si>
  <si>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</si>
  <si>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</si>
  <si>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</si>
  <si>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</si>
  <si>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</si>
  <si>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</si>
  <si>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</si>
  <si>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</si>
  <si>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</si>
  <si>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</si>
  <si>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</si>
  <si>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</si>
  <si>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</si>
  <si>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</si>
  <si>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</si>
  <si>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</si>
  <si>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</si>
  <si>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</si>
  <si>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</si>
  <si>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</si>
  <si>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</si>
  <si>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</si>
  <si>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</si>
  <si>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</si>
  <si>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</si>
  <si>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</si>
  <si>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</si>
  <si>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</si>
  <si>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</si>
  <si>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</si>
  <si>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</si>
  <si>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</si>
  <si>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</si>
  <si>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</si>
  <si>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</si>
  <si>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</si>
  <si>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</si>
  <si>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</si>
  <si>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</si>
  <si>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</si>
  <si>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</si>
  <si>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</si>
  <si>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</si>
  <si>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</si>
  <si>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</si>
  <si>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</si>
  <si>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</si>
  <si>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</si>
  <si>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</si>
  <si>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</si>
  <si>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</si>
  <si>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</si>
  <si>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</si>
  <si>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</si>
  <si>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</si>
  <si>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</si>
  <si>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</si>
  <si>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</si>
  <si>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</si>
  <si>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</si>
  <si>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</si>
  <si>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</si>
  <si>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</si>
  <si>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</si>
  <si>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</si>
  <si>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</si>
  <si>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</si>
  <si>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</si>
  <si>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</si>
  <si>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</si>
  <si>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</si>
  <si>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</si>
  <si>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</si>
  <si>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</si>
  <si>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</si>
  <si>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</si>
  <si>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</si>
  <si>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</si>
  <si>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</si>
  <si>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</si>
  <si>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</si>
  <si>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</si>
  <si>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</si>
  <si>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</si>
  <si>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</si>
  <si>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</si>
  <si>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</si>
  <si>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</si>
  <si>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</si>
  <si>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</si>
  <si>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</si>
  <si>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</si>
  <si>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</si>
  <si>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</si>
  <si>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</si>
  <si>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</si>
  <si>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</si>
  <si>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</si>
  <si>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</si>
  <si>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</si>
  <si>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</si>
  <si>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</si>
  <si>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</si>
  <si>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</si>
  <si>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</si>
  <si>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</si>
  <si>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</si>
  <si>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</si>
  <si>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</si>
  <si>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</si>
  <si>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</si>
  <si>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</si>
  <si>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</si>
  <si>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</si>
  <si>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</si>
  <si>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</si>
  <si>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</si>
  <si>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</si>
  <si>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</si>
  <si>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</si>
  <si>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</si>
  <si>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</si>
  <si>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</si>
  <si>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</si>
  <si>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</si>
  <si>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</si>
  <si>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</si>
  <si>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</si>
  <si>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</si>
  <si>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</si>
  <si>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</si>
  <si>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</si>
  <si>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</si>
  <si>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</si>
  <si>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</si>
  <si>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</si>
  <si>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</si>
  <si>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</si>
  <si>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</si>
  <si>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</si>
  <si>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</si>
  <si>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</si>
  <si>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</si>
  <si>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</si>
  <si>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</si>
  <si>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</si>
  <si>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</si>
  <si>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</si>
  <si>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</si>
  <si>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</si>
  <si>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</si>
  <si>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</si>
  <si>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</si>
  <si>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</si>
  <si>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</si>
  <si>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</si>
  <si>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</si>
  <si>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</si>
  <si>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</si>
  <si>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</si>
  <si>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</si>
  <si>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</si>
  <si>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</si>
  <si>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</si>
  <si>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</si>
  <si>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</si>
  <si>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</si>
  <si>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</si>
  <si>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</si>
  <si>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</si>
  <si>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</si>
  <si>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</si>
  <si>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</si>
  <si>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</si>
  <si>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</si>
  <si>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</si>
  <si>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</si>
  <si>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</si>
  <si>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</si>
  <si>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</si>
  <si>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</si>
  <si>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</si>
  <si>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</si>
  <si>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</si>
  <si>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</si>
  <si>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</si>
  <si>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</si>
  <si>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</si>
  <si>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</si>
  <si>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</si>
  <si>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</si>
  <si>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</si>
  <si>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</si>
  <si>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</si>
  <si>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</si>
  <si>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</si>
  <si>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</si>
  <si>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</si>
  <si>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</si>
  <si>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</si>
  <si>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</si>
  <si>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</si>
  <si>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</si>
  <si>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</si>
  <si>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</si>
  <si>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</si>
  <si>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</si>
  <si>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</si>
  <si>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</si>
  <si>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</si>
  <si>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</si>
  <si>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</si>
  <si>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</si>
  <si>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</si>
  <si>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</si>
  <si>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</si>
  <si>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</si>
  <si>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</si>
  <si>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</si>
  <si>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</si>
  <si>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</si>
  <si>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</si>
  <si>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</si>
  <si>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</si>
  <si>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</si>
  <si>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</si>
  <si>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</si>
  <si>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</si>
  <si>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</si>
  <si>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</si>
  <si>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</si>
  <si>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</si>
  <si>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</si>
  <si>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</si>
  <si>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</si>
  <si>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</si>
  <si>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</si>
  <si>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</si>
  <si>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</si>
  <si>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</si>
  <si>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</si>
  <si>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</si>
  <si>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</si>
  <si>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</si>
  <si>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</si>
  <si>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</si>
  <si>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</si>
  <si>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</si>
  <si>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</si>
  <si>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</si>
  <si>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</si>
  <si>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</si>
  <si>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</si>
  <si>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</si>
  <si>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</si>
  <si>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</si>
  <si>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</si>
  <si>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</si>
  <si>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</si>
  <si>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</si>
  <si>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</si>
  <si>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</si>
  <si>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</si>
  <si>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</si>
  <si>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</si>
  <si>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</si>
  <si>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</si>
  <si>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</si>
  <si>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</si>
  <si>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</si>
  <si>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</si>
  <si>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</si>
  <si>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</si>
  <si>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</si>
  <si>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</si>
  <si>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</si>
  <si>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</si>
  <si>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</si>
  <si>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</si>
  <si>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</si>
  <si>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</si>
  <si>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</si>
  <si>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</si>
  <si>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</si>
  <si>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</si>
  <si>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</si>
  <si>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</si>
  <si>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</si>
  <si>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</si>
  <si>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</si>
  <si>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</si>
  <si>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</si>
  <si>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</si>
  <si>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</si>
  <si>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</si>
  <si>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</si>
  <si>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</si>
  <si>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</si>
  <si>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</si>
  <si>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</si>
  <si>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</si>
  <si>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</si>
  <si>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</si>
  <si>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</si>
  <si>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</si>
  <si>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</si>
  <si>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</si>
  <si>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</si>
  <si>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</si>
  <si>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</si>
  <si>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</si>
  <si>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</si>
  <si>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</si>
  <si>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</si>
  <si>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</si>
  <si>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</si>
  <si>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</si>
  <si>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</si>
  <si>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</si>
  <si>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</si>
  <si>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</si>
  <si>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</si>
  <si>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</si>
  <si>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</si>
  <si>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</si>
  <si>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</si>
  <si>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</si>
  <si>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</si>
  <si>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</si>
  <si>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</si>
  <si>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</si>
  <si>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</si>
  <si>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</si>
  <si>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</si>
  <si>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</si>
  <si>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</si>
  <si>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</si>
  <si>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</si>
  <si>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</si>
  <si>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</si>
  <si>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</si>
  <si>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</si>
  <si>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</si>
  <si>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</si>
  <si>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</si>
  <si>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</si>
  <si>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</si>
  <si>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</si>
  <si>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</si>
  <si>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</si>
  <si>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</si>
  <si>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</si>
  <si>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</si>
  <si>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</si>
  <si>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</si>
  <si>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</si>
  <si>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</si>
  <si>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</si>
  <si>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</si>
  <si>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</si>
  <si>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</si>
  <si>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</si>
  <si>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</si>
  <si>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</si>
  <si>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</si>
  <si>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</si>
  <si>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</si>
  <si>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</si>
  <si>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</si>
  <si>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</si>
  <si>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</si>
  <si>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</si>
  <si>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</si>
  <si>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</si>
  <si>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</si>
  <si>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</si>
  <si>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</si>
  <si>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</si>
  <si>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</si>
  <si>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</si>
  <si>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</si>
  <si>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</si>
  <si>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</si>
  <si>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</si>
  <si>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</si>
  <si>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</si>
  <si>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</si>
  <si>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</si>
  <si>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</si>
  <si>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</si>
  <si>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</si>
  <si>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</si>
  <si>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</si>
  <si>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</si>
  <si>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</si>
  <si>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</si>
  <si>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</si>
  <si>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</si>
  <si>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</si>
  <si>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</si>
  <si>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</si>
  <si>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</si>
  <si>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</si>
  <si>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</si>
  <si>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</si>
  <si>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</si>
  <si>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</si>
  <si>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</si>
  <si>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</si>
  <si>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</si>
  <si>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</si>
  <si>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</si>
  <si>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</si>
  <si>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</si>
  <si>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</si>
  <si>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</si>
  <si>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</si>
  <si>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</si>
  <si>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</si>
  <si>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</si>
  <si>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</si>
  <si>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</si>
  <si>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</si>
  <si>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</si>
  <si>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</si>
  <si>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</si>
  <si>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</si>
  <si>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</si>
  <si>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</si>
  <si>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</si>
  <si>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</si>
  <si>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</si>
  <si>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</si>
  <si>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</si>
  <si>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</si>
  <si>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</si>
  <si>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</si>
  <si>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</si>
  <si>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</si>
  <si>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</si>
  <si>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</si>
  <si>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</si>
  <si>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</si>
  <si>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</si>
  <si>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</si>
  <si>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</si>
  <si>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</si>
  <si>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</si>
  <si>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</si>
  <si>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</si>
  <si>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</si>
  <si>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</si>
  <si>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</si>
  <si>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</si>
  <si>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</si>
  <si>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</si>
  <si>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</si>
  <si>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</si>
  <si>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</si>
  <si>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</si>
  <si>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</si>
  <si>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</si>
  <si>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</si>
  <si>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</si>
  <si>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</si>
  <si>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</si>
  <si>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</si>
  <si>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</si>
  <si>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</si>
  <si>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</si>
  <si>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</si>
  <si>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</si>
  <si>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</si>
  <si>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</si>
  <si>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</si>
  <si>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</si>
  <si>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</si>
  <si>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</si>
  <si>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</si>
  <si>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</si>
  <si>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</si>
  <si>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</si>
  <si>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</si>
  <si>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</si>
  <si>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</si>
  <si>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</si>
  <si>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</si>
  <si>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</si>
  <si>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</si>
  <si>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</si>
  <si>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</si>
  <si>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</si>
  <si>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</si>
  <si>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</si>
  <si>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</si>
  <si>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</si>
  <si>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</si>
  <si>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</si>
  <si>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</si>
  <si>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</si>
  <si>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</si>
  <si>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</si>
  <si>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</si>
  <si>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</si>
  <si>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</si>
  <si>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</si>
  <si>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</si>
  <si>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</si>
  <si>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</si>
  <si>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</si>
  <si>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</si>
  <si>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</si>
  <si>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</si>
  <si>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</si>
  <si>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</si>
  <si>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</si>
  <si>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</si>
  <si>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</si>
  <si>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</si>
  <si>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</si>
  <si>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</si>
  <si>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</si>
  <si>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</si>
  <si>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</si>
  <si>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</si>
  <si>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</si>
  <si>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</si>
  <si>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</si>
  <si>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</si>
  <si>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</si>
  <si>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</si>
  <si>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</si>
  <si>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</si>
  <si>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</si>
  <si>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</si>
  <si>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</si>
  <si>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</si>
  <si>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</si>
  <si>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</si>
  <si>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</si>
  <si>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</si>
  <si>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</si>
  <si>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</si>
  <si>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</si>
  <si>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</si>
  <si>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</si>
  <si>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</si>
  <si>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</si>
  <si>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</si>
  <si>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</si>
  <si>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</si>
  <si>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</si>
  <si>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</si>
  <si>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</si>
  <si>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</si>
  <si>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</si>
  <si>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</si>
  <si>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</si>
  <si>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</si>
  <si>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</si>
  <si>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</si>
  <si>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</si>
  <si>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</si>
  <si>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</si>
  <si>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</si>
  <si>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</si>
  <si>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</si>
  <si>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</si>
  <si>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</si>
  <si>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</si>
  <si>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</si>
  <si>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</si>
  <si>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</si>
  <si>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</si>
  <si>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</si>
  <si>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</si>
  <si>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</si>
  <si>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</si>
  <si>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</si>
  <si>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</si>
  <si>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</si>
  <si>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</si>
  <si>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</si>
  <si>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</si>
  <si>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</si>
  <si>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</si>
  <si>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</si>
  <si>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</si>
  <si>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</si>
  <si>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</si>
  <si>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</si>
  <si>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</si>
  <si>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</si>
  <si>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</si>
  <si>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</si>
  <si>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</si>
  <si>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</si>
  <si>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</si>
  <si>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</si>
  <si>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</si>
  <si>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</si>
  <si>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</si>
  <si>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</si>
  <si>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</si>
  <si>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</si>
  <si>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</si>
  <si>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</si>
  <si>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</si>
  <si>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</si>
  <si>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</si>
  <si>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</si>
  <si>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</si>
  <si>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</si>
  <si>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</si>
  <si>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</si>
  <si>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</si>
  <si>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</si>
  <si>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</si>
  <si>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</si>
  <si>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</si>
  <si>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</si>
  <si>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</si>
  <si>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</si>
  <si>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</si>
  <si>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</si>
  <si>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</si>
  <si>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</si>
  <si>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</si>
  <si>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</si>
  <si>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</si>
  <si>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</si>
  <si>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</si>
  <si>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</si>
  <si>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</si>
  <si>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</si>
  <si>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</si>
  <si>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</si>
  <si>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</si>
  <si>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</si>
  <si>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</si>
  <si>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</si>
  <si>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</si>
  <si>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</si>
  <si>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</si>
  <si>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</si>
  <si>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</si>
  <si>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</si>
  <si>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</si>
  <si>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</si>
  <si>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</si>
  <si>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</si>
  <si>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</si>
  <si>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</si>
  <si>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</si>
  <si>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</si>
  <si>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</si>
  <si>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</si>
  <si>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</si>
  <si>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</si>
  <si>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</si>
  <si>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</si>
  <si>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</si>
  <si>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</si>
  <si>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</si>
  <si>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</si>
  <si>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</si>
  <si>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</si>
  <si>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</si>
  <si>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</si>
  <si>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</si>
  <si>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</si>
  <si>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</si>
  <si>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</si>
  <si>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</si>
  <si>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</si>
  <si>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</si>
  <si>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</si>
  <si>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</si>
  <si>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</si>
  <si>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</si>
  <si>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</si>
  <si>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</si>
  <si>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</si>
  <si>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</si>
  <si>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</si>
  <si>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</si>
  <si>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</si>
  <si>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</si>
  <si>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</si>
  <si>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</si>
  <si>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</si>
  <si>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</si>
  <si>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</si>
  <si>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</si>
  <si>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</si>
  <si>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</si>
  <si>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</si>
  <si>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</si>
  <si>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</si>
  <si>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</si>
  <si>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</si>
  <si>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</si>
  <si>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</si>
  <si>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</si>
  <si>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</si>
  <si>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</si>
  <si>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</si>
  <si>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</si>
  <si>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</si>
  <si>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</si>
  <si>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</si>
  <si>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</si>
  <si>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</si>
  <si>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</si>
  <si>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</si>
  <si>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</si>
  <si>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</si>
  <si>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</si>
  <si>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</si>
  <si>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</si>
  <si>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</si>
  <si>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</si>
  <si>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</si>
  <si>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</si>
  <si>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</si>
  <si>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</si>
  <si>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</si>
  <si>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</si>
  <si>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</si>
  <si>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</si>
  <si>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</si>
  <si>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</si>
  <si>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</si>
  <si>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</si>
  <si>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</si>
  <si>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</si>
  <si>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</si>
  <si>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</si>
  <si>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</si>
  <si>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</si>
  <si>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</si>
  <si>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</si>
  <si>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</si>
  <si>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</si>
  <si>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</si>
  <si>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</si>
  <si>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</si>
  <si>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</si>
  <si>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</si>
  <si>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</si>
  <si>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</si>
  <si>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</si>
  <si>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</si>
  <si>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</si>
  <si>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</si>
  <si>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</si>
  <si>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</si>
  <si>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</si>
  <si>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</si>
  <si>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</si>
  <si>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</si>
  <si>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</si>
  <si>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</si>
  <si>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</si>
  <si>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</si>
  <si>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</si>
  <si>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</si>
  <si>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</si>
  <si>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</si>
  <si>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</si>
  <si>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</si>
  <si>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</si>
  <si>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</si>
  <si>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</si>
  <si>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</si>
  <si>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</si>
  <si>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</si>
  <si>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</si>
  <si>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</si>
  <si>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</si>
  <si>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</si>
  <si>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</si>
  <si>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</si>
  <si>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</si>
  <si>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</si>
  <si>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</si>
  <si>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</si>
  <si>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</si>
  <si>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</si>
  <si>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</si>
  <si>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</si>
  <si>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</si>
  <si>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</si>
  <si>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</si>
  <si>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</si>
  <si>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</si>
  <si>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</si>
  <si>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</si>
  <si>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</si>
  <si>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</si>
  <si>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</si>
  <si>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</si>
  <si>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</si>
  <si>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</si>
  <si>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</si>
  <si>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</si>
  <si>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</si>
  <si>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</si>
  <si>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</si>
  <si>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</si>
  <si>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</si>
  <si>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</si>
  <si>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</si>
  <si>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</si>
  <si>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</si>
  <si>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</si>
  <si>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</si>
  <si>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</si>
  <si>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</si>
  <si>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</si>
  <si>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</si>
  <si>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</si>
  <si>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</si>
  <si>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</si>
  <si>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</si>
  <si>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</si>
  <si>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</si>
  <si>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</si>
  <si>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</si>
  <si>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</si>
  <si>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</si>
  <si>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</si>
  <si>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</si>
  <si>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</si>
  <si>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</si>
  <si>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</si>
  <si>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</si>
  <si>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</si>
  <si>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</si>
  <si>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</si>
  <si>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</si>
  <si>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</si>
  <si>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</si>
  <si>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</si>
  <si>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</si>
  <si>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</si>
  <si>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</si>
  <si>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</si>
  <si>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</si>
  <si>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</si>
  <si>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</si>
  <si>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</si>
  <si>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</si>
  <si>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</si>
  <si>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</si>
  <si>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</si>
  <si>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</si>
  <si>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</si>
  <si>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</si>
  <si>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</si>
  <si>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</si>
  <si>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</si>
  <si>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</si>
  <si>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</si>
  <si>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</si>
  <si>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</si>
  <si>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</si>
  <si>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</si>
  <si>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</si>
  <si>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</si>
  <si>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</si>
  <si>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</si>
  <si>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</si>
  <si>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</si>
  <si>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</si>
  <si>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</si>
  <si>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</si>
  <si>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</si>
  <si>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</si>
  <si>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</si>
  <si>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</si>
  <si>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</si>
  <si>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</si>
  <si>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</si>
  <si>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</si>
  <si>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</si>
  <si>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</si>
  <si>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</si>
  <si>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</si>
  <si>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</si>
  <si>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</si>
  <si>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</si>
  <si>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</si>
  <si>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</si>
  <si>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</si>
  <si>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</si>
  <si>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</si>
  <si>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</si>
  <si>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</si>
  <si>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</si>
  <si>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</si>
  <si>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</si>
  <si>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</si>
  <si>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</si>
  <si>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</si>
  <si>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</si>
  <si>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</si>
  <si>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</si>
  <si>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</si>
  <si>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</si>
  <si>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</si>
  <si>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</si>
  <si>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</si>
  <si>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</si>
  <si>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</si>
  <si>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</si>
  <si>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</si>
  <si>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</si>
  <si>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</si>
  <si>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</si>
  <si>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</si>
  <si>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</si>
  <si>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</si>
  <si>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</si>
  <si>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</si>
  <si>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</si>
  <si>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</si>
  <si>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</si>
  <si>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</si>
  <si>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</si>
  <si>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</si>
  <si>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</si>
  <si>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</si>
  <si>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</si>
  <si>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</si>
  <si>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</si>
  <si>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</si>
  <si>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</si>
  <si>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</si>
  <si>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</si>
  <si>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</si>
  <si>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</si>
  <si>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</si>
  <si>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</si>
  <si>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</si>
  <si>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</si>
  <si>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</si>
  <si>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</si>
  <si>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</si>
  <si>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</si>
  <si>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</si>
  <si>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</si>
  <si>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</si>
  <si>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</si>
  <si>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</si>
  <si>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</si>
  <si>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</si>
  <si>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</si>
  <si>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</si>
  <si>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</si>
  <si>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</si>
  <si>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</si>
  <si>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</si>
  <si>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</si>
  <si>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</si>
  <si>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</si>
  <si>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</si>
  <si>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</si>
  <si>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</si>
  <si>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</si>
  <si>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</si>
  <si>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</si>
  <si>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</si>
  <si>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</si>
  <si>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</si>
  <si>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</si>
  <si>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</si>
  <si>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</si>
  <si>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</si>
  <si>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</si>
  <si>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</si>
  <si>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</si>
  <si>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</si>
  <si>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</si>
  <si>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</si>
  <si>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</si>
  <si>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</si>
  <si>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</si>
  <si>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</si>
  <si>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</si>
  <si>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</si>
  <si>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</si>
  <si>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</si>
  <si>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</si>
  <si>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</si>
  <si>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</si>
  <si>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</si>
  <si>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</si>
  <si>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</si>
  <si>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</si>
  <si>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</si>
  <si>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</si>
  <si>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</si>
  <si>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</si>
  <si>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</si>
  <si>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</si>
  <si>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</si>
  <si>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</si>
  <si>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</si>
  <si>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</si>
  <si>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</si>
  <si>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</si>
  <si>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</si>
  <si>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</si>
  <si>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</si>
  <si>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</si>
  <si>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</si>
  <si>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</si>
  <si>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</si>
  <si>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</si>
  <si>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</si>
  <si>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</si>
  <si>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</si>
  <si>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</si>
  <si>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</si>
  <si>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</si>
  <si>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</si>
  <si>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</si>
  <si>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</si>
  <si>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</si>
  <si>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</si>
  <si>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</si>
  <si>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</si>
  <si>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</si>
  <si>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</si>
  <si>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</si>
  <si>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</si>
  <si>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</si>
  <si>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</si>
  <si>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</si>
  <si>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</si>
  <si>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</si>
  <si>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</si>
  <si>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</si>
  <si>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</si>
  <si>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</si>
  <si>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</si>
  <si>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</si>
  <si>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</si>
  <si>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</si>
  <si>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</si>
  <si>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</si>
  <si>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</si>
  <si>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</si>
  <si>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</si>
  <si>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</si>
  <si>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</si>
  <si>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</si>
  <si>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</si>
  <si>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</si>
  <si>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</si>
  <si>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</si>
  <si>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</si>
  <si>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</si>
  <si>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</si>
  <si>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</si>
  <si>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</si>
  <si>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</si>
  <si>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</si>
  <si>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</si>
  <si>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</si>
  <si>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</si>
  <si>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</si>
  <si>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</si>
  <si>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</si>
  <si>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</si>
  <si>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</si>
  <si>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</si>
  <si>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</si>
  <si>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</si>
  <si>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</si>
  <si>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</si>
  <si>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</si>
  <si>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</si>
  <si>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</si>
  <si>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</si>
  <si>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</si>
  <si>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</si>
  <si>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</si>
  <si>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</si>
  <si>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</si>
  <si>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</si>
  <si>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</si>
  <si>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</si>
  <si>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</si>
  <si>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</si>
  <si>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</si>
  <si>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</si>
  <si>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</si>
  <si>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</si>
  <si>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</si>
  <si>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</si>
  <si>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</si>
  <si>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</si>
  <si>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</si>
  <si>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</si>
  <si>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</si>
  <si>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</si>
  <si>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</si>
  <si>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</si>
  <si>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</si>
  <si>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</si>
  <si>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</si>
  <si>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</si>
  <si>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</si>
  <si>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</si>
  <si>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</si>
  <si>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</si>
  <si>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</si>
  <si>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</si>
  <si>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</si>
  <si>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</si>
  <si>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</si>
  <si>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</si>
  <si>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</si>
  <si>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</si>
  <si>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</si>
  <si>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</si>
  <si>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</si>
  <si>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</si>
  <si>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</si>
  <si>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</si>
  <si>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</si>
  <si>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</si>
  <si>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</si>
  <si>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</si>
  <si>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</si>
  <si>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</si>
  <si>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</si>
  <si>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</si>
  <si>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</si>
  <si>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</si>
  <si>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</si>
  <si>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</si>
  <si>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</si>
  <si>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</si>
  <si>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</si>
  <si>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</si>
  <si>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</si>
  <si>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</si>
  <si>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</si>
  <si>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</si>
  <si>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</si>
  <si>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</si>
  <si>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</si>
  <si>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</si>
  <si>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</si>
  <si>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</si>
  <si>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</si>
  <si>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</si>
  <si>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</si>
  <si>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</si>
  <si>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</si>
  <si>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</si>
  <si>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</si>
  <si>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</si>
  <si>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</si>
  <si>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</si>
  <si>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</si>
  <si>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</si>
  <si>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</si>
  <si>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</si>
  <si>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</si>
  <si>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</si>
  <si>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</si>
  <si>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</si>
  <si>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</si>
  <si>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</si>
  <si>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</si>
  <si>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</si>
  <si>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</si>
  <si>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</si>
  <si>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</si>
  <si>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</si>
  <si>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</si>
  <si>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</si>
  <si>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</si>
  <si>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</si>
  <si>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</si>
  <si>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</si>
  <si>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</si>
  <si>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</si>
  <si>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</si>
  <si>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</si>
  <si>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</si>
  <si>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</si>
  <si>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</si>
  <si>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</si>
  <si>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</si>
  <si>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</si>
  <si>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</si>
  <si>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</si>
  <si>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</si>
  <si>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</si>
  <si>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</si>
  <si>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</si>
  <si>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</si>
  <si>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</si>
  <si>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</si>
  <si>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</si>
  <si>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</si>
  <si>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</si>
  <si>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</si>
  <si>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</si>
  <si>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</si>
  <si>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</si>
  <si>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</si>
  <si>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</si>
  <si>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</si>
  <si>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</si>
  <si>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</si>
  <si>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</si>
  <si>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</si>
  <si>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</si>
  <si>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</si>
  <si>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</si>
  <si>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</si>
  <si>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</si>
  <si>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</si>
  <si>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</si>
  <si>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</si>
  <si>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</si>
  <si>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</si>
  <si>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</si>
  <si>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</si>
  <si>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</si>
  <si>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</si>
  <si>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</si>
  <si>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</si>
  <si>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</si>
  <si>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</si>
  <si>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</si>
  <si>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</si>
  <si>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</si>
  <si>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</si>
  <si>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</si>
  <si>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</si>
  <si>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</si>
  <si>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</si>
  <si>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</si>
  <si>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</si>
  <si>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</si>
  <si>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</si>
  <si>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</si>
  <si>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</si>
  <si>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</si>
  <si>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</si>
  <si>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</si>
  <si>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</si>
  <si>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</si>
  <si>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</si>
  <si>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</si>
  <si>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</si>
  <si>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</si>
  <si>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</si>
  <si>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</si>
  <si>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</si>
  <si>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</si>
  <si>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</si>
  <si>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</si>
  <si>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</si>
  <si>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</si>
  <si>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</si>
  <si>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</si>
  <si>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</si>
  <si>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</si>
  <si>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</si>
  <si>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</si>
  <si>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</si>
  <si>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</si>
  <si>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</si>
  <si>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</si>
  <si>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</si>
  <si>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</si>
  <si>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</si>
  <si>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</si>
  <si>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</si>
  <si>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</si>
  <si>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</si>
  <si>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</si>
  <si>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</si>
  <si>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</si>
  <si>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</si>
  <si>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</si>
  <si>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</si>
  <si>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</si>
  <si>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</si>
  <si>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</si>
  <si>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</si>
  <si>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</si>
  <si>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</si>
  <si>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</si>
  <si>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</si>
  <si>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</si>
  <si>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</si>
  <si>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</si>
  <si>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</si>
  <si>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</si>
  <si>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</si>
  <si>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</si>
  <si>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</si>
  <si>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</si>
  <si>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</si>
  <si>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</si>
  <si>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</si>
  <si>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</si>
  <si>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</si>
  <si>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</si>
  <si>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</si>
  <si>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</si>
  <si>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</si>
  <si>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</si>
  <si>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</si>
  <si>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</si>
  <si>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</si>
  <si>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</si>
  <si>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</si>
  <si>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</si>
  <si>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</si>
  <si>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</si>
  <si>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</si>
  <si>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</si>
  <si>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</si>
  <si>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</si>
  <si>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</si>
  <si>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</si>
  <si>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</si>
  <si>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</si>
  <si>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</si>
  <si>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</si>
  <si>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</si>
  <si>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</si>
  <si>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</si>
  <si>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</si>
  <si>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</si>
  <si>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</si>
  <si>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</si>
  <si>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</si>
  <si>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</si>
  <si>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</si>
  <si>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</si>
  <si>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</si>
  <si>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</si>
  <si>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</si>
  <si>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</si>
  <si>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</si>
  <si>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</si>
  <si>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</si>
  <si>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</si>
  <si>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</si>
  <si>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</si>
  <si>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</si>
  <si>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</si>
  <si>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</si>
  <si>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</si>
  <si>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</si>
  <si>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</si>
  <si>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</si>
  <si>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</si>
  <si>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</si>
  <si>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</si>
  <si>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</si>
  <si>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</si>
  <si>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</si>
  <si>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</si>
  <si>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</si>
  <si>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</si>
  <si>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</si>
  <si>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</si>
  <si>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</si>
  <si>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</si>
  <si>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</si>
  <si>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</si>
  <si>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</si>
  <si>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</si>
  <si>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</si>
  <si>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</si>
  <si>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</si>
  <si>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</si>
  <si>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</si>
  <si>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</si>
  <si>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</si>
  <si>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</si>
  <si>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</si>
  <si>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</si>
  <si>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</si>
  <si>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</si>
  <si>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</si>
  <si>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</si>
  <si>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</si>
  <si>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</si>
  <si>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</si>
  <si>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</si>
  <si>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</si>
  <si>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</si>
  <si>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</si>
  <si>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</si>
  <si>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</si>
  <si>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</si>
  <si>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</si>
  <si>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</si>
  <si>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</si>
  <si>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</si>
  <si>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</si>
  <si>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</si>
  <si>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</si>
  <si>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</si>
  <si>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</si>
  <si>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</si>
  <si>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</si>
  <si>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</si>
  <si>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</si>
  <si>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</si>
  <si>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</si>
  <si>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</si>
  <si>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</si>
  <si>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</si>
  <si>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</si>
  <si>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</si>
  <si>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</si>
  <si>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</si>
  <si>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</si>
  <si>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</si>
  <si>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</si>
  <si>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</si>
  <si>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</si>
  <si>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</si>
  <si>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</si>
  <si>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</si>
  <si>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</si>
  <si>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</si>
  <si>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</si>
  <si>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</si>
  <si>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</si>
  <si>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</si>
  <si>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</si>
  <si>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</si>
  <si>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</si>
  <si>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</si>
  <si>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</si>
  <si>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</si>
  <si>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</si>
  <si>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</si>
  <si>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</si>
  <si>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</si>
  <si>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</si>
  <si>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</si>
  <si>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</si>
  <si>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</si>
  <si>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</si>
  <si>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</si>
  <si>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</si>
  <si>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</si>
  <si>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</si>
  <si>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</si>
  <si>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</si>
  <si>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</si>
  <si>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</si>
  <si>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</si>
  <si>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</si>
  <si>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</si>
  <si>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</si>
  <si>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</si>
  <si>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</si>
  <si>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</si>
  <si>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</si>
  <si>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</si>
  <si>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</si>
  <si>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</si>
  <si>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</si>
  <si>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</si>
  <si>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</si>
  <si>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</si>
  <si>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</si>
  <si>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</si>
  <si>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</si>
  <si>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</si>
  <si>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</si>
  <si>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</si>
  <si>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</si>
  <si>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</si>
  <si>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</si>
  <si>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</si>
  <si>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</si>
  <si>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</si>
  <si>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</si>
  <si>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</si>
  <si>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</si>
  <si>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</si>
  <si>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</si>
  <si>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</si>
  <si>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</si>
  <si>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</si>
  <si>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</si>
  <si>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</si>
  <si>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</si>
  <si>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</si>
  <si>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</si>
  <si>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</si>
  <si>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</si>
  <si>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</si>
  <si>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</si>
  <si>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</si>
  <si>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</si>
  <si>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</si>
  <si>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</si>
  <si>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</si>
  <si>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</si>
  <si>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</si>
  <si>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</si>
  <si>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</si>
  <si>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</si>
  <si>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</si>
  <si>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</si>
  <si>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</si>
  <si>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</si>
  <si>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</si>
  <si>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</si>
  <si>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</si>
  <si>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</si>
  <si>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</si>
  <si>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</si>
  <si>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</si>
  <si>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</si>
  <si>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</si>
  <si>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</si>
  <si>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</si>
  <si>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</si>
  <si>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</si>
  <si>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</si>
  <si>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</si>
  <si>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</si>
  <si>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</si>
  <si>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</si>
  <si>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</si>
  <si>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</si>
  <si>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</si>
  <si>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</si>
  <si>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</si>
  <si>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</si>
  <si>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</si>
  <si>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</si>
  <si>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</si>
  <si>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</si>
  <si>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</si>
  <si>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</si>
  <si>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</si>
  <si>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</si>
  <si>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</si>
  <si>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</si>
  <si>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</si>
  <si>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</si>
  <si>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</si>
  <si>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</si>
  <si>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</si>
  <si>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</si>
  <si>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</si>
  <si>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</si>
  <si>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</si>
  <si>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</si>
  <si>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</si>
  <si>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</si>
  <si>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</si>
  <si>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</si>
  <si>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</si>
  <si>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</si>
  <si>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</si>
  <si>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</si>
  <si>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</si>
  <si>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</si>
  <si>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</si>
  <si>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</si>
  <si>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</si>
  <si>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</si>
  <si>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</si>
  <si>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</si>
  <si>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</si>
  <si>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</si>
  <si>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</si>
  <si>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</si>
  <si>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</si>
  <si>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</si>
  <si>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</si>
  <si>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</si>
  <si>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</si>
  <si>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</si>
  <si>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</si>
  <si>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</si>
  <si>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</si>
  <si>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</si>
  <si>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</si>
  <si>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</si>
  <si>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</si>
  <si>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</si>
  <si>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</si>
  <si>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</si>
  <si>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</si>
  <si>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</si>
  <si>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</si>
  <si>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</si>
  <si>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</si>
  <si>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</si>
  <si>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</si>
  <si>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</si>
  <si>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</si>
  <si>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</si>
  <si>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</si>
  <si>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</si>
  <si>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</si>
  <si>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</si>
  <si>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</si>
  <si>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</si>
  <si>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</si>
  <si>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</si>
  <si>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</si>
  <si>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</si>
  <si>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</si>
  <si>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</si>
  <si>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</si>
  <si>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</si>
  <si>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</si>
  <si>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</si>
  <si>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</si>
  <si>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</si>
  <si>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</si>
  <si>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</si>
  <si>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</si>
  <si>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</si>
  <si>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</si>
  <si>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</si>
  <si>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</si>
  <si>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</si>
  <si>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</si>
  <si>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</si>
  <si>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</si>
  <si>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</si>
  <si>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</si>
  <si>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</si>
  <si>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</si>
  <si>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</si>
  <si>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</si>
  <si>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</si>
  <si>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</si>
  <si>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</si>
  <si>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</si>
  <si>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</si>
  <si>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</si>
  <si>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</si>
  <si>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</si>
  <si>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</si>
  <si>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</si>
  <si>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</si>
  <si>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</si>
  <si>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</si>
  <si>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</si>
  <si>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</si>
  <si>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</si>
  <si>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</si>
  <si>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</si>
  <si>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</si>
  <si>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</si>
  <si>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</si>
  <si>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</si>
  <si>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</si>
  <si>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</si>
  <si>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</si>
  <si>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</si>
  <si>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</si>
  <si>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</si>
  <si>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</si>
  <si>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</si>
  <si>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</si>
  <si>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</si>
  <si>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</si>
  <si>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</si>
  <si>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</si>
  <si>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</si>
  <si>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</si>
  <si>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</si>
  <si>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</si>
  <si>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</si>
  <si>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</si>
  <si>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</si>
  <si>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</si>
  <si>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</si>
  <si>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</si>
  <si>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</si>
  <si>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</si>
  <si>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</si>
  <si>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</si>
  <si>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</si>
  <si>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</si>
  <si>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</si>
  <si>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</si>
  <si>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</si>
  <si>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</si>
  <si>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</si>
  <si>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</si>
  <si>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</si>
  <si>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</si>
  <si>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</si>
  <si>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</si>
  <si>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</si>
  <si>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</si>
  <si>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</si>
  <si>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</si>
  <si>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</si>
  <si>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</si>
  <si>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</si>
  <si>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</si>
  <si>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</si>
  <si>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</si>
  <si>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</si>
  <si>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</si>
  <si>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</si>
  <si>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</si>
  <si>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</si>
  <si>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</si>
  <si>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</si>
  <si>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</si>
  <si>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</si>
  <si>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</si>
  <si>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</si>
  <si>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</si>
  <si>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</si>
  <si>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</si>
  <si>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</si>
  <si>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</si>
  <si>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</si>
  <si>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</si>
  <si>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</si>
  <si>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</si>
  <si>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</si>
  <si>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</si>
  <si>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</si>
  <si>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</si>
  <si>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</si>
  <si>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</si>
  <si>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</si>
  <si>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</si>
  <si>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</si>
  <si>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</si>
  <si>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</si>
  <si>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</si>
  <si>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</si>
  <si>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</si>
  <si>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</si>
  <si>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</si>
  <si>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</si>
  <si>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</si>
  <si>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</si>
  <si>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</si>
  <si>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</si>
  <si>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</si>
  <si>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</si>
  <si>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</si>
  <si>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</si>
  <si>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</si>
  <si>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</si>
  <si>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</si>
  <si>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</si>
  <si>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</si>
  <si>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</si>
  <si>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</si>
  <si>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</si>
  <si>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</si>
  <si>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</si>
  <si>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</si>
  <si>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</si>
  <si>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</si>
  <si>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</si>
  <si>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</si>
  <si>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</si>
  <si>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</si>
  <si>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</si>
  <si>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</si>
  <si>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</si>
  <si>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</si>
  <si>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</si>
  <si>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</si>
  <si>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</si>
  <si>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</si>
  <si>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</si>
  <si>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</si>
  <si>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</si>
  <si>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</si>
  <si>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</si>
  <si>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</si>
  <si>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</si>
  <si>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</si>
  <si>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</si>
  <si>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</si>
  <si>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</si>
  <si>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</si>
  <si>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</si>
  <si>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</si>
  <si>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</si>
  <si>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</si>
  <si>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</si>
  <si>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</si>
  <si>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</si>
  <si>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</si>
  <si>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</si>
  <si>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</si>
  <si>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</si>
  <si>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</si>
  <si>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</si>
  <si>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</si>
  <si>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</si>
  <si>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</si>
  <si>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</si>
  <si>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</si>
  <si>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</si>
  <si>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</si>
  <si>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</si>
  <si>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</si>
  <si>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</si>
  <si>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</si>
  <si>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</si>
  <si>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</si>
  <si>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</si>
  <si>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</si>
  <si>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</si>
  <si>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</si>
  <si>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</si>
  <si>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</si>
  <si>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</si>
  <si>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</si>
  <si>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</si>
  <si>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</si>
  <si>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</si>
  <si>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</si>
  <si>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</si>
  <si>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</si>
  <si>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</si>
  <si>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</si>
  <si>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</si>
  <si>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</si>
  <si>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</si>
  <si>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</si>
  <si>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</si>
  <si>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</si>
  <si>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</si>
  <si>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</si>
  <si>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</si>
  <si>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</si>
  <si>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</si>
  <si>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</si>
  <si>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</si>
  <si>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</si>
  <si>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</si>
  <si>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</si>
  <si>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</si>
  <si>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</si>
  <si>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</si>
  <si>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</si>
  <si>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</si>
  <si>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</si>
  <si>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</si>
  <si>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</si>
  <si>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</si>
  <si>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</si>
  <si>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</si>
  <si>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</si>
  <si>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</si>
  <si>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</si>
  <si>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</si>
  <si>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</si>
  <si>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</si>
  <si>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</si>
  <si>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</si>
  <si>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</si>
  <si>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</si>
  <si>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</si>
  <si>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</si>
  <si>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</si>
  <si>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</si>
  <si>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</si>
  <si>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</si>
  <si>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</si>
  <si>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</si>
  <si>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</si>
  <si>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</si>
  <si>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</si>
  <si>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</si>
  <si>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</si>
  <si>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</si>
  <si>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</si>
  <si>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</si>
  <si>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</si>
  <si>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</si>
  <si>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</si>
  <si>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</si>
  <si>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</si>
  <si>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</si>
  <si>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</si>
  <si>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</si>
  <si>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</si>
  <si>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</si>
  <si>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</si>
  <si>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</si>
  <si>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</si>
  <si>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</si>
  <si>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</si>
  <si>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</si>
  <si>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</si>
  <si>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</si>
  <si>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</si>
  <si>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</si>
  <si>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</si>
  <si>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</si>
  <si>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</si>
  <si>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</si>
  <si>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</si>
  <si>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</si>
  <si>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</si>
  <si>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</si>
  <si>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</si>
  <si>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</si>
  <si>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</si>
  <si>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</si>
  <si>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</si>
  <si>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</si>
  <si>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</si>
  <si>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</si>
  <si>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</si>
  <si>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</si>
  <si>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</si>
  <si>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</si>
  <si>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</si>
  <si>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</si>
  <si>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</si>
  <si>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</si>
  <si>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</si>
  <si>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</si>
  <si>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</si>
  <si>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</si>
  <si>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</si>
  <si>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</si>
  <si>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</si>
  <si>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</si>
  <si>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</si>
  <si>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</si>
  <si>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</si>
  <si>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</si>
  <si>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</si>
  <si>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</si>
  <si>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</si>
  <si>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</si>
  <si>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</si>
  <si>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</si>
  <si>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</si>
  <si>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</si>
  <si>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</si>
  <si>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</si>
  <si>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</si>
  <si>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</si>
  <si>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</si>
  <si>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</si>
  <si>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</si>
  <si>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</si>
  <si>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</si>
  <si>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</si>
  <si>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</si>
  <si>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</si>
  <si>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</si>
  <si>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</si>
  <si>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</si>
  <si>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</si>
  <si>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</si>
  <si>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</si>
  <si>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</si>
  <si>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</si>
  <si>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</si>
  <si>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</si>
  <si>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</si>
  <si>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</si>
  <si>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</si>
  <si>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</si>
  <si>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</si>
  <si>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</si>
  <si>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</si>
  <si>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</si>
  <si>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</si>
  <si>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</si>
  <si>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</si>
  <si>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</si>
  <si>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</si>
  <si>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</si>
  <si>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</si>
  <si>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</si>
  <si>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</si>
  <si>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</si>
  <si>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</si>
  <si>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</si>
  <si>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</si>
  <si>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</si>
  <si>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</si>
  <si>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</si>
  <si>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</si>
  <si>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</si>
  <si>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</si>
  <si>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</si>
  <si>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</si>
  <si>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</si>
  <si>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</si>
  <si>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</si>
  <si>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</si>
  <si>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</si>
  <si>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</si>
  <si>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</si>
  <si>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</si>
  <si>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</si>
  <si>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</si>
  <si>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</si>
  <si>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</si>
  <si>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</si>
  <si>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</si>
  <si>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</si>
  <si>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</si>
  <si>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</si>
  <si>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</si>
  <si>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</si>
  <si>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</si>
  <si>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</si>
  <si>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</si>
  <si>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</si>
  <si>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</si>
  <si>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</si>
  <si>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</si>
  <si>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</si>
  <si>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</si>
  <si>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</si>
  <si>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</si>
  <si>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</si>
  <si>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</si>
  <si>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</si>
  <si>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</si>
  <si>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</si>
  <si>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</si>
  <si>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</si>
  <si>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</si>
  <si>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</si>
  <si>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</si>
  <si>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</si>
  <si>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</si>
  <si>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</si>
  <si>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</si>
  <si>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</si>
  <si>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</si>
  <si>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</si>
  <si>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</si>
  <si>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</si>
  <si>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</si>
  <si>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</si>
  <si>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</si>
  <si>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</si>
  <si>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</si>
  <si>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</si>
  <si>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</si>
  <si>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</si>
  <si>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</si>
  <si>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</si>
  <si>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</si>
  <si>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</si>
  <si>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</si>
  <si>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</si>
  <si>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</si>
  <si>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</si>
  <si>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</si>
  <si>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</si>
  <si>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</si>
  <si>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</si>
  <si>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</si>
  <si>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</si>
  <si>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</si>
  <si>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</si>
  <si>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</si>
  <si>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</si>
  <si>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</si>
  <si>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</si>
  <si>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</si>
  <si>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</si>
  <si>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</si>
  <si>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</si>
  <si>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</si>
  <si>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</si>
  <si>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</si>
  <si>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</si>
  <si>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</si>
  <si>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</si>
  <si>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</si>
  <si>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</si>
  <si>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</si>
  <si>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</si>
  <si>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</si>
  <si>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</si>
  <si>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</si>
  <si>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</si>
  <si>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</si>
  <si>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</si>
  <si>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</si>
  <si>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</si>
  <si>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</si>
  <si>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</si>
  <si>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</si>
  <si>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</si>
  <si>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</si>
  <si>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</si>
  <si>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</si>
  <si>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</si>
  <si>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</si>
  <si>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</si>
  <si>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</si>
  <si>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</si>
  <si>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</si>
  <si>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</si>
  <si>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</si>
  <si>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</si>
  <si>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</si>
  <si>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</si>
  <si>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</si>
  <si>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</si>
  <si>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</si>
  <si>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</si>
  <si>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</si>
  <si>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</si>
  <si>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</si>
  <si>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</si>
  <si>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</si>
  <si>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</si>
  <si>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</si>
  <si>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</si>
  <si>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</si>
  <si>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</si>
  <si>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</si>
  <si>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</si>
  <si>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</si>
  <si>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</si>
  <si>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</si>
  <si>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</si>
  <si>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</si>
  <si>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</si>
  <si>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</si>
  <si>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</si>
  <si>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</si>
  <si>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</si>
  <si>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</si>
  <si>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</si>
  <si>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</si>
  <si>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</si>
  <si>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</si>
  <si>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</si>
  <si>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</si>
  <si>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</si>
  <si>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</si>
  <si>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</si>
  <si>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</si>
  <si>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</si>
  <si>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</si>
  <si>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</si>
  <si>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</si>
  <si>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</si>
  <si>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</si>
  <si>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</si>
  <si>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</si>
  <si>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</si>
  <si>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</si>
  <si>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</si>
  <si>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</si>
  <si>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</si>
  <si>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</si>
  <si>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</si>
  <si>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</si>
  <si>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</si>
  <si>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</si>
  <si>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</si>
  <si>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</si>
  <si>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</si>
  <si>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</si>
  <si>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</si>
  <si>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</si>
  <si>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</si>
  <si>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</si>
  <si>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</si>
  <si>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</si>
  <si>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</si>
  <si>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</si>
  <si>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</si>
  <si>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</si>
  <si>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</si>
  <si>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</si>
  <si>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</si>
  <si>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</si>
  <si>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</si>
  <si>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</si>
  <si>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</si>
  <si>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</si>
  <si>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</si>
  <si>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</si>
  <si>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</si>
  <si>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</si>
  <si>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</si>
  <si>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</si>
  <si>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</si>
  <si>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</si>
  <si>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</si>
  <si>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</si>
  <si>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</si>
  <si>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</si>
  <si>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</si>
  <si>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</si>
  <si>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</si>
  <si>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</si>
  <si>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</si>
  <si>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</si>
  <si>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</si>
  <si>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</si>
  <si>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</si>
  <si>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</si>
  <si>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</si>
  <si>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</si>
  <si>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</si>
  <si>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</si>
  <si>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</si>
  <si>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</si>
  <si>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</si>
  <si>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</si>
  <si>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</si>
  <si>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</si>
  <si>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</si>
  <si>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</si>
  <si>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</si>
  <si>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</si>
  <si>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</si>
  <si>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</si>
  <si>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</si>
  <si>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</si>
  <si>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</si>
  <si>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</si>
  <si>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</si>
  <si>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</si>
  <si>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</si>
  <si>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</si>
  <si>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</si>
  <si>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</si>
  <si>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</si>
  <si>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</si>
  <si>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</si>
  <si>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</si>
  <si>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</si>
  <si>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</si>
  <si>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</si>
  <si>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</si>
  <si>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</si>
  <si>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</si>
  <si>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</si>
  <si>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</si>
  <si>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</si>
  <si>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</si>
  <si>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</si>
  <si>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</si>
  <si>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</si>
  <si>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</si>
  <si>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</si>
  <si>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</si>
  <si>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</si>
  <si>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</si>
  <si>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</si>
  <si>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</si>
  <si>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</si>
  <si>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</si>
  <si>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</si>
  <si>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</si>
  <si>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</si>
  <si>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</si>
  <si>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</si>
  <si>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</si>
  <si>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</si>
  <si>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</si>
  <si>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</si>
  <si>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</si>
  <si>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</si>
  <si>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</si>
  <si>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</si>
  <si>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</si>
  <si>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</si>
  <si>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</si>
  <si>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</si>
  <si>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</si>
  <si>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</si>
  <si>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</si>
  <si>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</si>
  <si>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</si>
  <si>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</si>
  <si>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</si>
  <si>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</si>
  <si>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</si>
  <si>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</si>
  <si>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</si>
  <si>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</si>
  <si>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</si>
  <si>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</si>
  <si>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</si>
  <si>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</si>
  <si>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</si>
  <si>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</si>
  <si>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</si>
  <si>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</si>
  <si>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</si>
  <si>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</si>
  <si>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</si>
  <si>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</si>
  <si>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</si>
  <si>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</si>
  <si>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</si>
  <si>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</si>
  <si>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</si>
  <si>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</si>
  <si>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</si>
  <si>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</si>
  <si>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</si>
  <si>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</si>
  <si>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</si>
  <si>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</si>
  <si>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</si>
  <si>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</si>
  <si>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</si>
  <si>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</si>
  <si>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</si>
  <si>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</si>
  <si>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</si>
  <si>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</si>
  <si>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</si>
  <si>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</si>
  <si>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</si>
  <si>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</si>
  <si>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</si>
  <si>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</si>
  <si>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</si>
  <si>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</si>
  <si>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</si>
  <si>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</si>
  <si>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</si>
  <si>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</si>
  <si>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</si>
  <si>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</si>
  <si>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</si>
  <si>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</si>
  <si>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</si>
  <si>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</si>
  <si>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</si>
  <si>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</si>
  <si>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</si>
  <si>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</si>
  <si>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</si>
  <si>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</si>
  <si>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</si>
  <si>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</si>
  <si>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</si>
  <si>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</si>
  <si>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</si>
  <si>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</si>
  <si>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</si>
  <si>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</si>
  <si>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</si>
  <si>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</si>
  <si>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</si>
  <si>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</si>
  <si>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</si>
  <si>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</si>
  <si>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</si>
  <si>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</si>
  <si>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</si>
  <si>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</si>
  <si>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</si>
  <si>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</si>
  <si>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</si>
  <si>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</si>
  <si>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</si>
  <si>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</si>
  <si>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</si>
  <si>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</si>
  <si>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</si>
  <si>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</si>
  <si>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</si>
  <si>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</si>
  <si>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</si>
  <si>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</si>
  <si>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</si>
  <si>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</si>
  <si>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</si>
  <si>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</si>
  <si>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</si>
  <si>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</si>
  <si>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</si>
  <si>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</si>
  <si>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</si>
  <si>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</si>
  <si>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</si>
  <si>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</si>
  <si>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</si>
  <si>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</si>
  <si>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</si>
  <si>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</si>
  <si>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</si>
  <si>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</si>
  <si>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</si>
  <si>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</si>
  <si>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</si>
  <si>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</si>
  <si>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</si>
  <si>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</si>
  <si>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</si>
  <si>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</si>
  <si>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</si>
  <si>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</si>
  <si>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</si>
  <si>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</si>
  <si>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</si>
  <si>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</si>
  <si>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</si>
  <si>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</si>
  <si>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</si>
  <si>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</si>
  <si>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</si>
  <si>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</si>
  <si>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</si>
  <si>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</si>
  <si>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</si>
  <si>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</si>
  <si>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</si>
  <si>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</si>
  <si>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</si>
  <si>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</si>
  <si>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</si>
  <si>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</si>
  <si>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</si>
  <si>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</si>
  <si>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</si>
  <si>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</si>
  <si>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</si>
  <si>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</si>
  <si>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</si>
  <si>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</si>
  <si>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</si>
  <si>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</si>
  <si>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</si>
  <si>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</si>
  <si>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</si>
  <si>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</si>
  <si>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</si>
  <si>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</si>
  <si>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</si>
  <si>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</si>
  <si>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</si>
  <si>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</si>
  <si>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</si>
  <si>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</si>
  <si>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</si>
  <si>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</si>
  <si>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</si>
  <si>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</si>
  <si>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</si>
  <si>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</si>
  <si>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</si>
  <si>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</si>
  <si>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</si>
  <si>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</si>
  <si>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</si>
  <si>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</si>
  <si>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</si>
  <si>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</si>
  <si>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</si>
  <si>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</si>
  <si>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</si>
  <si>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</si>
  <si>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</si>
  <si>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</si>
  <si>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</si>
  <si>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</si>
  <si>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</si>
  <si>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</si>
  <si>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</si>
  <si>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</si>
  <si>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</si>
  <si>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</si>
  <si>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</si>
  <si>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</si>
  <si>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</si>
  <si>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</si>
  <si>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</si>
  <si>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</si>
  <si>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</si>
  <si>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</si>
  <si>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</si>
  <si>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</si>
  <si>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</si>
  <si>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</si>
  <si>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</si>
  <si>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</si>
  <si>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</si>
  <si>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</si>
  <si>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</si>
  <si>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</si>
  <si>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</si>
  <si>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</si>
  <si>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</si>
  <si>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</si>
  <si>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</si>
  <si>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</si>
  <si>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</si>
  <si>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</si>
  <si>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</si>
  <si>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</si>
  <si>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</si>
  <si>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</si>
  <si>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</si>
  <si>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</si>
  <si>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</si>
  <si>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</si>
  <si>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</si>
  <si>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</si>
  <si>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</si>
  <si>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</si>
  <si>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</si>
  <si>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</si>
  <si>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</si>
  <si>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</si>
  <si>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</si>
  <si>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</si>
  <si>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</si>
  <si>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</si>
  <si>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</si>
  <si>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</si>
  <si>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</si>
  <si>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</si>
  <si>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</si>
  <si>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</si>
  <si>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</si>
  <si>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</si>
  <si>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</si>
  <si>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</si>
  <si>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</si>
  <si>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</si>
  <si>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</si>
  <si>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</si>
  <si>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</si>
  <si>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</si>
  <si>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</si>
  <si>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</si>
  <si>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</si>
  <si>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</si>
  <si>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</si>
  <si>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</si>
  <si>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</si>
  <si>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</si>
  <si>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</si>
  <si>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</si>
  <si>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</si>
  <si>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</si>
  <si>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</si>
  <si>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</si>
  <si>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</si>
  <si>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</si>
  <si>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</si>
  <si>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</si>
  <si>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</si>
  <si>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</si>
  <si>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</si>
  <si>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</si>
  <si>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</si>
  <si>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</si>
  <si>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</si>
  <si>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</si>
  <si>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</si>
  <si>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</si>
  <si>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</si>
  <si>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</si>
  <si>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</si>
  <si>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</si>
  <si>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</si>
  <si>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</si>
  <si>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</si>
  <si>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</si>
  <si>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</si>
  <si>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</si>
  <si>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</si>
  <si>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</si>
  <si>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</si>
  <si>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</si>
  <si>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</si>
  <si>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</si>
  <si>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</si>
  <si>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</si>
  <si>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</si>
  <si>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</si>
  <si>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</si>
  <si>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</si>
  <si>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</si>
  <si>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</si>
  <si>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</si>
  <si>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</si>
  <si>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</si>
  <si>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</si>
  <si>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</si>
  <si>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</si>
  <si>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</si>
  <si>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</si>
  <si>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</si>
  <si>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</si>
  <si>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</si>
  <si>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</si>
  <si>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</si>
  <si>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</si>
  <si>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</si>
  <si>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</si>
  <si>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</si>
  <si>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</si>
  <si>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</si>
  <si>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</si>
  <si>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</si>
  <si>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</si>
  <si>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</si>
  <si>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</si>
  <si>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</si>
  <si>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</si>
  <si>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</si>
  <si>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</si>
  <si>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</si>
  <si>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</si>
  <si>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</si>
  <si>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</si>
  <si>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</si>
  <si>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</si>
  <si>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</si>
  <si>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</si>
  <si>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</si>
  <si>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</si>
  <si>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</si>
  <si>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</si>
  <si>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</si>
  <si>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</si>
  <si>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</si>
  <si>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</si>
  <si>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</si>
  <si>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</si>
  <si>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</si>
  <si>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</si>
  <si>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</si>
  <si>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</si>
  <si>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</si>
  <si>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</si>
  <si>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</si>
  <si>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</si>
  <si>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</si>
  <si>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</si>
  <si>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</si>
  <si>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</si>
  <si>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</si>
  <si>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</si>
  <si>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</si>
  <si>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</si>
  <si>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</si>
  <si>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</si>
  <si>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</si>
  <si>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</si>
  <si>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</si>
  <si>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</si>
  <si>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</si>
  <si>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</si>
  <si>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</si>
  <si>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</si>
  <si>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</si>
  <si>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</si>
  <si>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</si>
  <si>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</si>
  <si>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</si>
  <si>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</si>
  <si>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</si>
  <si>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</si>
  <si>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</si>
  <si>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</si>
  <si>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</si>
  <si>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</si>
  <si>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</si>
  <si>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</si>
  <si>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</si>
  <si>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</si>
  <si>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</si>
  <si>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</si>
  <si>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</si>
  <si>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</si>
  <si>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</si>
  <si>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</si>
  <si>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</si>
  <si>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</si>
  <si>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</si>
  <si>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</si>
  <si>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</si>
  <si>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</si>
  <si>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</si>
  <si>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</si>
  <si>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</si>
  <si>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</si>
  <si>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</si>
  <si>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</si>
  <si>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</si>
  <si>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</si>
  <si>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</si>
  <si>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</si>
  <si>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</si>
  <si>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</si>
  <si>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</si>
  <si>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</si>
  <si>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</si>
  <si>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</si>
  <si>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</si>
  <si>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</si>
  <si>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</si>
  <si>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</si>
  <si>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</si>
  <si>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</si>
  <si>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</si>
  <si>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</si>
  <si>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</si>
  <si>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</si>
  <si>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</si>
  <si>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</si>
  <si>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</si>
  <si>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</si>
  <si>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</si>
  <si>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</si>
  <si>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</si>
  <si>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</si>
  <si>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</si>
  <si>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</si>
  <si>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</si>
  <si>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</si>
  <si>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</si>
  <si>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</si>
  <si>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</si>
  <si>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</si>
  <si>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</si>
  <si>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</si>
  <si>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</si>
  <si>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</si>
  <si>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</si>
  <si>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</si>
  <si>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</si>
  <si>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</si>
  <si>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</si>
  <si>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</si>
  <si>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</si>
  <si>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</si>
  <si>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</si>
  <si>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</si>
  <si>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</si>
  <si>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</si>
  <si>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</si>
  <si>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</si>
  <si>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</si>
  <si>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</si>
  <si>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</si>
  <si>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</si>
  <si>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</si>
  <si>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</si>
  <si>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</si>
  <si>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</si>
  <si>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</si>
  <si>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</si>
  <si>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</si>
  <si>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</si>
  <si>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</si>
  <si>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</si>
  <si>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</si>
  <si>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</si>
  <si>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</si>
  <si>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</si>
  <si>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</si>
  <si>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</si>
  <si>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</si>
  <si>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</si>
  <si>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</si>
  <si>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</si>
  <si>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</si>
  <si>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</si>
  <si>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</si>
  <si>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</si>
  <si>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</si>
  <si>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</si>
  <si>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</si>
  <si>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</si>
  <si>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</si>
  <si>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</si>
  <si>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</si>
  <si>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</si>
  <si>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</si>
  <si>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</si>
  <si>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</si>
  <si>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</si>
  <si>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</si>
  <si>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</si>
  <si>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</si>
  <si>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</si>
  <si>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</si>
  <si>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</si>
  <si>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</si>
  <si>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</si>
  <si>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</si>
  <si>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</si>
  <si>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</si>
  <si>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</si>
  <si>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</si>
  <si>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</si>
  <si>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</si>
  <si>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</si>
  <si>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</si>
  <si>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</si>
  <si>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</si>
  <si>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</si>
  <si>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</si>
  <si>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</si>
  <si>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</si>
  <si>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</si>
  <si>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</si>
  <si>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</si>
  <si>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</si>
  <si>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</si>
  <si>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</si>
  <si>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</si>
  <si>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</si>
  <si>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</si>
  <si>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</si>
  <si>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</si>
  <si>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</si>
  <si>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</si>
  <si>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</si>
  <si>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</si>
  <si>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</si>
  <si>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</si>
  <si>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</si>
  <si>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</si>
  <si>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</si>
  <si>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</si>
  <si>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</si>
  <si>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</si>
  <si>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</si>
  <si>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</si>
  <si>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</si>
  <si>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</si>
  <si>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</si>
  <si>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</si>
  <si>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</si>
  <si>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</si>
  <si>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</si>
  <si>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</si>
  <si>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</si>
  <si>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</si>
  <si>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</si>
  <si>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</si>
  <si>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</si>
  <si>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</si>
  <si>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</si>
  <si>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</si>
  <si>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</si>
  <si>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</si>
  <si>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</si>
  <si>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</si>
  <si>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</si>
  <si>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</si>
  <si>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</si>
  <si>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</si>
  <si>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</si>
  <si>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</si>
  <si>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</si>
  <si>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</si>
  <si>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</si>
  <si>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</si>
  <si>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</si>
  <si>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</si>
  <si>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</si>
  <si>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</si>
  <si>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</si>
  <si>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</si>
  <si>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</si>
  <si>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</si>
  <si>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</si>
  <si>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</si>
  <si>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</si>
  <si>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</si>
  <si>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</si>
  <si>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</si>
  <si>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</si>
  <si>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</si>
  <si>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</si>
  <si>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</si>
  <si>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</si>
  <si>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</si>
  <si>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</si>
  <si>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</si>
  <si>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</si>
  <si>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</si>
  <si>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</si>
  <si>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</si>
  <si>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</si>
  <si>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</si>
  <si>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</si>
  <si>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</si>
  <si>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</si>
  <si>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</si>
  <si>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</si>
  <si>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</si>
  <si>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</si>
  <si>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</si>
  <si>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</si>
  <si>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</si>
  <si>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</si>
  <si>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</si>
  <si>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</si>
  <si>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</si>
  <si>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</si>
  <si>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</si>
  <si>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</si>
  <si>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</si>
  <si>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</si>
  <si>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</si>
  <si>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</si>
  <si>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</si>
  <si>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</si>
  <si>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</si>
  <si>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</si>
  <si>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</si>
  <si>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</si>
  <si>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</si>
  <si>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</si>
  <si>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</si>
  <si>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</si>
  <si>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</si>
  <si>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</si>
  <si>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</si>
  <si>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</si>
  <si>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</si>
  <si>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</si>
  <si>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</si>
  <si>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</si>
  <si>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</si>
  <si>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</si>
  <si>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</si>
  <si>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</si>
  <si>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</si>
  <si>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</si>
  <si>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</si>
  <si>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</si>
  <si>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</si>
  <si>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</si>
  <si>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</si>
  <si>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</si>
  <si>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</si>
  <si>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</si>
  <si>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</si>
  <si>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</si>
  <si>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</si>
  <si>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</si>
  <si>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</si>
  <si>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</si>
  <si>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</si>
  <si>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</si>
  <si>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</si>
  <si>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</si>
  <si>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</si>
  <si>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</si>
  <si>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</si>
  <si>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</si>
  <si>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</si>
  <si>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</si>
  <si>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</si>
  <si>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</si>
  <si>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</si>
  <si>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</si>
  <si>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</si>
  <si>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</si>
  <si>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</si>
  <si>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</si>
  <si>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</si>
  <si>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</si>
  <si>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</si>
  <si>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</si>
  <si>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</si>
  <si>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</si>
  <si>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</si>
  <si>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</si>
  <si>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</si>
  <si>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</si>
  <si>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</si>
  <si>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</si>
  <si>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</si>
  <si>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</si>
  <si>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</si>
  <si>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</si>
  <si>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</si>
  <si>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</si>
  <si>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</si>
  <si>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</si>
  <si>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</si>
  <si>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</si>
  <si>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</si>
  <si>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</si>
  <si>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</si>
  <si>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</si>
  <si>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</si>
  <si>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</si>
  <si>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</si>
  <si>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</si>
  <si>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</si>
  <si>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</si>
  <si>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</si>
  <si>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</si>
  <si>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</si>
  <si>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</si>
  <si>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</si>
  <si>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</si>
  <si>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</si>
  <si>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</si>
  <si>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</si>
  <si>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</si>
  <si>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</si>
  <si>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</si>
  <si>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</si>
  <si>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</si>
  <si>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</si>
  <si>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</si>
  <si>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</si>
  <si>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</si>
  <si>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</si>
  <si>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</si>
  <si>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</si>
  <si>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</si>
  <si>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</si>
  <si>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</si>
  <si>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</si>
  <si>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</si>
  <si>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</si>
  <si>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</si>
  <si>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</si>
  <si>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</si>
  <si>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</si>
  <si>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</si>
  <si>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</si>
  <si>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</si>
  <si>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</si>
  <si>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</si>
  <si>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</si>
  <si>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</si>
  <si>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</si>
  <si>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</si>
  <si>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</si>
  <si>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</si>
  <si>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</si>
  <si>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</si>
  <si>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</si>
  <si>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</si>
  <si>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</si>
  <si>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</si>
  <si>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</si>
  <si>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</si>
  <si>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</si>
  <si>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</si>
  <si>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</si>
  <si>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</si>
  <si>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</si>
  <si>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</si>
  <si>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</si>
  <si>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</si>
  <si>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</si>
  <si>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</si>
  <si>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</si>
  <si>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</si>
  <si>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</si>
  <si>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</si>
  <si>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</si>
  <si>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</si>
  <si>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</si>
  <si>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</si>
  <si>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</si>
  <si>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</si>
  <si>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</si>
  <si>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</si>
  <si>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</si>
  <si>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</si>
  <si>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</si>
  <si>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</si>
  <si>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</si>
  <si>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</si>
  <si>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</si>
  <si>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</si>
  <si>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</si>
  <si>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</si>
  <si>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</si>
  <si>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</si>
  <si>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</si>
  <si>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</si>
  <si>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</si>
  <si>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</si>
  <si>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</si>
  <si>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</si>
  <si>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</si>
  <si>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</si>
  <si>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</si>
  <si>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</si>
  <si>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</si>
  <si>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</si>
  <si>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</si>
  <si>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</si>
  <si>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</si>
  <si>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</si>
  <si>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</si>
  <si>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</si>
  <si>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</si>
  <si>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</si>
  <si>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</si>
  <si>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</si>
  <si>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</si>
  <si>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</si>
  <si>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</si>
  <si>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</si>
  <si>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</si>
  <si>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</si>
  <si>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</si>
  <si>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</si>
  <si>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</si>
  <si>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</si>
  <si>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</si>
  <si>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</si>
  <si>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</si>
  <si>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</si>
  <si>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</si>
  <si>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</si>
  <si>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</si>
  <si>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</si>
  <si>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</si>
  <si>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</si>
  <si>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</si>
  <si>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</si>
  <si>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</si>
  <si>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</si>
  <si>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</si>
  <si>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</si>
  <si>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</si>
  <si>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</si>
  <si>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</si>
  <si>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</si>
  <si>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</si>
  <si>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</si>
  <si>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</si>
  <si>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</si>
  <si>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</si>
  <si>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</si>
  <si>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</si>
  <si>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</si>
  <si>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</si>
  <si>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</si>
  <si>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</si>
  <si>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</si>
  <si>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</si>
  <si>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</si>
  <si>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</si>
  <si>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</si>
  <si>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</si>
  <si>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</si>
  <si>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</si>
  <si>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</si>
  <si>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</si>
  <si>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</si>
  <si>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</si>
  <si>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</si>
  <si>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</si>
  <si>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</si>
  <si>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</si>
  <si>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</si>
  <si>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</si>
  <si>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</si>
  <si>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</si>
  <si>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</si>
  <si>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</si>
  <si>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</si>
  <si>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</si>
  <si>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</si>
  <si>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</si>
  <si>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</si>
  <si>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</si>
  <si>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</si>
  <si>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</si>
  <si>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</si>
  <si>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</si>
  <si>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</si>
  <si>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</si>
  <si>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</si>
  <si>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</si>
  <si>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</si>
  <si>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</si>
  <si>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</si>
  <si>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</si>
  <si>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</si>
  <si>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</si>
  <si>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</si>
  <si>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</si>
  <si>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</si>
  <si>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</si>
  <si>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</si>
  <si>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</si>
  <si>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</si>
  <si>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</si>
  <si>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</si>
  <si>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</si>
  <si>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</si>
  <si>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</si>
  <si>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</si>
  <si>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</si>
  <si>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</si>
  <si>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</si>
  <si>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</si>
  <si>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</si>
  <si>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</si>
  <si>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</si>
  <si>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</si>
  <si>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</si>
  <si>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</si>
  <si>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</si>
  <si>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</si>
  <si>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</si>
  <si>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</si>
  <si>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</si>
  <si>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</si>
  <si>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</si>
  <si>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</si>
  <si>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</si>
  <si>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</si>
  <si>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</si>
  <si>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</si>
  <si>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</si>
  <si>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</si>
  <si>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</si>
  <si>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</si>
  <si>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</si>
  <si>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</si>
  <si>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</si>
  <si>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</si>
  <si>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</si>
  <si>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</si>
  <si>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</si>
  <si>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</si>
  <si>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</si>
  <si>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</si>
  <si>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</si>
  <si>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</si>
  <si>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</si>
  <si>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</si>
  <si>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</si>
  <si>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</si>
  <si>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</si>
  <si>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</si>
  <si>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</si>
  <si>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</si>
  <si>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</si>
  <si>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</si>
  <si>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</si>
  <si>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</si>
  <si>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</si>
  <si>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</si>
  <si>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</si>
  <si>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</si>
  <si>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</si>
  <si>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</si>
  <si>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</si>
  <si>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</si>
  <si>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</si>
  <si>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</si>
  <si>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</si>
  <si>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</si>
  <si>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</si>
  <si>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</si>
  <si>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</si>
  <si>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</si>
  <si>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</si>
  <si>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</si>
  <si>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</si>
  <si>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</si>
  <si>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</si>
  <si>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</si>
  <si>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</si>
  <si>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</si>
  <si>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</si>
  <si>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</si>
  <si>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</si>
  <si>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</si>
  <si>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</si>
  <si>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</si>
  <si>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</si>
  <si>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</si>
  <si>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</si>
  <si>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</si>
  <si>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</si>
  <si>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</si>
  <si>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</si>
  <si>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</si>
  <si>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</si>
  <si>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</si>
  <si>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</si>
  <si>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</si>
  <si>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</si>
  <si>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</si>
  <si>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</si>
  <si>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</si>
  <si>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</si>
  <si>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</si>
  <si>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</si>
  <si>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</si>
  <si>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</si>
  <si>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</si>
  <si>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</si>
  <si>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</si>
  <si>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</si>
  <si>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</si>
  <si>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</si>
  <si>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</si>
  <si>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</si>
  <si>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</si>
  <si>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</si>
  <si>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</si>
  <si>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</si>
  <si>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</si>
  <si>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</si>
  <si>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</si>
  <si>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</si>
  <si>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</si>
  <si>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</si>
  <si>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</si>
  <si>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</si>
  <si>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</si>
  <si>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</si>
  <si>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</si>
  <si>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</si>
  <si>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</si>
  <si>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</si>
  <si>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</si>
  <si>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</si>
  <si>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</si>
  <si>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</si>
  <si>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</si>
  <si>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</si>
  <si>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</si>
  <si>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</si>
  <si>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</si>
  <si>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</si>
  <si>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</si>
  <si>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</si>
  <si>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</si>
  <si>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</si>
  <si>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</si>
  <si>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</si>
  <si>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</si>
  <si>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</si>
  <si>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</si>
  <si>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</si>
  <si>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</si>
  <si>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</si>
  <si>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</si>
  <si>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</si>
  <si>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</si>
  <si>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</si>
  <si>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</si>
  <si>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</si>
  <si>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</si>
  <si>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</si>
  <si>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</si>
  <si>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</si>
  <si>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</si>
  <si>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</si>
  <si>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</si>
  <si>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</si>
  <si>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</si>
  <si>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</si>
  <si>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</si>
  <si>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</si>
  <si>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</si>
  <si>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</si>
  <si>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</si>
  <si>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</si>
  <si>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</si>
  <si>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</si>
  <si>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</si>
  <si>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</si>
  <si>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</si>
  <si>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</si>
  <si>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</si>
  <si>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</si>
  <si>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</si>
  <si>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</si>
  <si>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</si>
  <si>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</si>
  <si>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</si>
  <si>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</si>
  <si>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</si>
  <si>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</si>
  <si>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</si>
  <si>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</si>
  <si>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</si>
  <si>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</si>
  <si>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</si>
  <si>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</si>
  <si>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</si>
  <si>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</si>
  <si>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</si>
  <si>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</si>
  <si>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</si>
  <si>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</si>
  <si>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</si>
  <si>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</si>
  <si>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</si>
  <si>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</si>
  <si>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</si>
  <si>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</si>
  <si>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</si>
  <si>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</si>
  <si>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</si>
  <si>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</si>
  <si>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</si>
  <si>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</si>
  <si>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</si>
  <si>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</si>
  <si>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</si>
  <si>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</si>
  <si>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</si>
  <si>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</si>
  <si>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</si>
  <si>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</si>
  <si>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</si>
  <si>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</si>
  <si>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</si>
  <si>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</si>
  <si>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</si>
  <si>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</si>
  <si>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</si>
  <si>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</si>
  <si>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</si>
  <si>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</si>
  <si>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</si>
  <si>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</si>
  <si>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</si>
  <si>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</si>
  <si>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</si>
  <si>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</si>
  <si>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</si>
  <si>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</si>
  <si>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</si>
  <si>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</si>
  <si>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</si>
  <si>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</si>
  <si>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</si>
  <si>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</si>
  <si>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</si>
  <si>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</si>
  <si>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</si>
  <si>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</si>
  <si>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</si>
  <si>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</si>
  <si>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</si>
  <si>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</si>
  <si>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</si>
  <si>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</si>
  <si>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</si>
  <si>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</si>
  <si>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</si>
  <si>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</si>
  <si>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</si>
  <si>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</si>
  <si>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</si>
  <si>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</si>
  <si>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</si>
  <si>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</si>
  <si>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</si>
  <si>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</si>
  <si>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</si>
  <si>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</si>
  <si>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</si>
  <si>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</si>
  <si>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</si>
  <si>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</si>
  <si>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</si>
  <si>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</si>
  <si>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</si>
  <si>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</si>
  <si>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</si>
  <si>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</si>
  <si>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</si>
  <si>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</si>
  <si>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</si>
  <si>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</si>
  <si>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</si>
  <si>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</si>
  <si>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</si>
  <si>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</si>
  <si>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</si>
  <si>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</si>
  <si>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</si>
  <si>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</si>
  <si>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</si>
  <si>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</si>
  <si>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</si>
  <si>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</si>
  <si>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</si>
  <si>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</si>
  <si>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</si>
  <si>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</si>
  <si>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</si>
  <si>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</si>
  <si>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</si>
  <si>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</si>
  <si>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</si>
  <si>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</si>
  <si>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</si>
  <si>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</si>
  <si>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</si>
  <si>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</si>
  <si>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</si>
  <si>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</si>
  <si>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</si>
  <si>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</si>
  <si>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</si>
  <si>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</si>
  <si>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</si>
  <si>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</si>
  <si>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</si>
  <si>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</si>
  <si>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</si>
  <si>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</si>
  <si>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</si>
  <si>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</si>
  <si>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</si>
  <si>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</si>
  <si>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</si>
  <si>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</si>
  <si>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</si>
  <si>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</si>
  <si>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</si>
  <si>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</si>
  <si>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</si>
  <si>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</si>
  <si>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</si>
  <si>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</si>
  <si>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</si>
  <si>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</si>
  <si>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</si>
  <si>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</si>
  <si>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</si>
  <si>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</si>
  <si>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</si>
  <si>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</si>
  <si>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</si>
  <si>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</si>
  <si>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</si>
  <si>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</si>
  <si>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</si>
  <si>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</si>
  <si>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</si>
  <si>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</si>
  <si>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</si>
  <si>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</si>
  <si>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</si>
  <si>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</si>
  <si>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</si>
  <si>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</si>
  <si>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</si>
  <si>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</si>
  <si>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</si>
  <si>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</si>
  <si>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</si>
  <si>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</si>
  <si>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</si>
  <si>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</si>
  <si>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</si>
  <si>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</si>
  <si>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</si>
  <si>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</si>
  <si>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</si>
  <si>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</si>
  <si>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</si>
  <si>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</si>
  <si>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</si>
  <si>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</si>
  <si>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</si>
  <si>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</si>
  <si>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</si>
  <si>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</si>
  <si>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</si>
  <si>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</si>
  <si>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</si>
  <si>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</si>
  <si>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</si>
  <si>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</si>
  <si>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</si>
  <si>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</si>
  <si>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</si>
  <si>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</si>
  <si>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</si>
  <si>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</si>
  <si>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</si>
  <si>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</si>
  <si>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</si>
  <si>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</si>
  <si>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</si>
  <si>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</si>
  <si>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</si>
  <si>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</si>
  <si>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</si>
  <si>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</si>
  <si>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</si>
  <si>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</si>
  <si>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</si>
  <si>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</si>
  <si>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</si>
  <si>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</si>
  <si>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</si>
  <si>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</si>
  <si>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</si>
  <si>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</si>
  <si>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</si>
  <si>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</si>
  <si>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</si>
  <si>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</si>
  <si>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</si>
  <si>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</si>
  <si>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</si>
  <si>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</si>
  <si>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</si>
  <si>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</si>
  <si>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</si>
  <si>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</si>
  <si>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</si>
  <si>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</si>
  <si>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</si>
  <si>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</si>
  <si>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</si>
  <si>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</si>
  <si>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</si>
  <si>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</si>
  <si>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</si>
  <si>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</si>
  <si>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</si>
  <si>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</si>
  <si>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</si>
  <si>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</si>
  <si>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</si>
  <si>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</si>
  <si>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</si>
  <si>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</si>
  <si>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</si>
  <si>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</si>
  <si>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</si>
  <si>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</si>
  <si>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</si>
  <si>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</si>
  <si>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</si>
  <si>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</si>
  <si>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</si>
  <si>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</si>
  <si>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</si>
  <si>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</si>
  <si>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</si>
  <si>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</si>
  <si>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</si>
  <si>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</si>
  <si>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</si>
  <si>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</si>
  <si>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</si>
  <si>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</si>
  <si>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</si>
  <si>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</si>
  <si>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</si>
  <si>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</si>
  <si>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</si>
  <si>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</si>
  <si>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</si>
  <si>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</si>
  <si>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</si>
  <si>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</si>
  <si>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</si>
  <si>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</si>
  <si>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</si>
  <si>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</si>
  <si>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</si>
  <si>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</si>
  <si>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</si>
  <si>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</si>
  <si>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</si>
  <si>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</si>
  <si>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</si>
  <si>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</si>
  <si>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</si>
  <si>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</si>
  <si>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</si>
  <si>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</si>
  <si>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</si>
  <si>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</si>
  <si>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</si>
  <si>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</si>
  <si>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</si>
  <si>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</si>
  <si>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</si>
  <si>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</si>
  <si>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</si>
  <si>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</si>
  <si>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</si>
  <si>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</si>
  <si>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</si>
  <si>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</si>
  <si>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</si>
  <si>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</si>
  <si>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</si>
  <si>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</si>
  <si>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</si>
  <si>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</si>
  <si>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</si>
  <si>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</si>
  <si>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</si>
  <si>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</si>
  <si>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</si>
  <si>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</si>
  <si>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</si>
  <si>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</si>
  <si>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</si>
  <si>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</si>
  <si>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</si>
  <si>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</si>
  <si>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</si>
  <si>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</si>
  <si>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</si>
  <si>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</si>
  <si>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</si>
  <si>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</si>
  <si>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</si>
  <si>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</si>
  <si>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</si>
  <si>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</si>
  <si>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</si>
  <si>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</si>
  <si>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</si>
  <si>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</si>
  <si>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</si>
  <si>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</si>
  <si>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</si>
  <si>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</si>
  <si>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</si>
  <si>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</si>
  <si>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</si>
  <si>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</si>
  <si>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</si>
  <si>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</si>
  <si>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</si>
  <si>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</si>
  <si>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</si>
  <si>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</si>
  <si>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</si>
  <si>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</si>
  <si>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</si>
  <si>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</si>
  <si>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</si>
  <si>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</si>
  <si>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</si>
  <si>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</si>
  <si>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</si>
  <si>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</si>
  <si>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</si>
  <si>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</si>
  <si>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</si>
  <si>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</si>
  <si>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</si>
  <si>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</si>
  <si>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</si>
  <si>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</si>
  <si>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</si>
  <si>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</si>
  <si>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</si>
  <si>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</si>
  <si>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</si>
  <si>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</si>
  <si>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</si>
  <si>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</si>
  <si>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</si>
  <si>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</si>
  <si>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</si>
  <si>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</si>
  <si>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</si>
  <si>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</si>
  <si>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</si>
  <si>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</si>
  <si>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</si>
  <si>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</si>
  <si>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</si>
  <si>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</si>
  <si>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</si>
  <si>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</si>
  <si>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</si>
  <si>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</si>
  <si>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</si>
  <si>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</si>
  <si>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</si>
  <si>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</si>
  <si>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</si>
  <si>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</si>
  <si>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</si>
  <si>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</si>
  <si>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</si>
  <si>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</si>
  <si>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</si>
  <si>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</si>
  <si>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</si>
  <si>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</si>
  <si>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</si>
  <si>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</si>
  <si>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</si>
  <si>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</si>
  <si>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</si>
  <si>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</si>
  <si>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</si>
  <si>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</si>
  <si>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</si>
  <si>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</si>
  <si>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</si>
  <si>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</si>
  <si>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</si>
  <si>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</si>
  <si>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</si>
  <si>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</si>
  <si>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</si>
  <si>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</si>
  <si>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</si>
  <si>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</si>
  <si>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</si>
  <si>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</si>
  <si>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</si>
  <si>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</si>
  <si>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</si>
  <si>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</si>
  <si>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</si>
  <si>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</si>
  <si>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</si>
  <si>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</si>
  <si>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</si>
  <si>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</si>
  <si>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</si>
  <si>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</si>
  <si>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</si>
  <si>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</si>
  <si>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</si>
  <si>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</si>
  <si>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</si>
  <si>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</si>
  <si>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</si>
  <si>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</si>
  <si>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</si>
  <si>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</si>
  <si>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</si>
  <si>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</si>
  <si>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</si>
  <si>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</si>
  <si>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</si>
  <si>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</si>
  <si>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</si>
  <si>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</si>
  <si>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</si>
  <si>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</si>
  <si>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</si>
  <si>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</si>
  <si>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</si>
  <si>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</si>
  <si>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</si>
  <si>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</si>
  <si>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</si>
  <si>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</si>
  <si>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</si>
  <si>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</si>
  <si>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</si>
  <si>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</si>
  <si>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</si>
  <si>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</si>
  <si>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</si>
  <si>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</si>
  <si>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</si>
  <si>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</si>
  <si>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</si>
  <si>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</si>
  <si>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</si>
  <si>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</si>
  <si>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</si>
  <si>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</si>
  <si>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</si>
  <si>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</si>
  <si>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</si>
  <si>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</si>
  <si>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</si>
  <si>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</si>
  <si>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</si>
  <si>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</si>
  <si>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</si>
  <si>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</si>
  <si>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</si>
  <si>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</si>
  <si>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</si>
  <si>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</si>
  <si>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</si>
  <si>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</si>
  <si>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</si>
  <si>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</si>
  <si>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</si>
  <si>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</si>
  <si>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</si>
  <si>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</si>
  <si>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</si>
  <si>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</si>
  <si>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</si>
  <si>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</si>
  <si>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</si>
  <si>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</si>
  <si>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</si>
  <si>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</si>
  <si>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</si>
  <si>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</si>
  <si>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</si>
  <si>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</si>
  <si>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</si>
  <si>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</si>
  <si>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</si>
  <si>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</si>
  <si>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</si>
  <si>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</si>
  <si>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</si>
  <si>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</si>
  <si>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</si>
  <si>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</si>
  <si>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</si>
  <si>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</si>
  <si>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</si>
  <si>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</si>
  <si>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</si>
  <si>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</si>
  <si>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</si>
  <si>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</si>
  <si>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</si>
  <si>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</si>
  <si>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</si>
  <si>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</si>
  <si>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</si>
  <si>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</si>
  <si>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</si>
  <si>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</si>
  <si>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</si>
  <si>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</si>
  <si>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</si>
  <si>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</si>
  <si>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</si>
  <si>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</si>
  <si>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</si>
  <si>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</si>
  <si>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</si>
  <si>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</si>
  <si>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</si>
  <si>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</si>
  <si>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</si>
  <si>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</si>
  <si>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</si>
  <si>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</si>
  <si>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</si>
  <si>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</si>
  <si>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</si>
  <si>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</si>
  <si>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</si>
  <si>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</si>
  <si>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</si>
  <si>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</si>
  <si>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</si>
  <si>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</si>
  <si>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</si>
  <si>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</si>
  <si>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</si>
  <si>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</si>
  <si>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</si>
  <si>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</si>
  <si>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</si>
  <si>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</si>
  <si>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</si>
  <si>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</si>
  <si>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</si>
  <si>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</si>
  <si>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</si>
  <si>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</si>
  <si>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</si>
  <si>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</si>
  <si>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</si>
  <si>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</si>
  <si>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</si>
  <si>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</si>
  <si>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</si>
  <si>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</si>
  <si>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</si>
  <si>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</si>
  <si>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</si>
  <si>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</si>
  <si>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</si>
  <si>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</si>
  <si>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</si>
  <si>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</si>
  <si>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</si>
  <si>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</si>
  <si>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</si>
  <si>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</si>
  <si>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</si>
  <si>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</si>
  <si>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</si>
  <si>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</si>
  <si>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</si>
  <si>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</si>
  <si>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</si>
  <si>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</si>
  <si>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</si>
  <si>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</si>
  <si>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</si>
  <si>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</si>
  <si>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</si>
  <si>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</si>
  <si>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</si>
  <si>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</si>
  <si>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</si>
  <si>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</si>
  <si>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</si>
  <si>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</si>
  <si>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</si>
  <si>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</si>
  <si>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</si>
  <si>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</si>
  <si>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</si>
  <si>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</si>
  <si>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</si>
  <si>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</si>
  <si>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</si>
  <si>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</si>
  <si>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</si>
  <si>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</si>
  <si>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</si>
  <si>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</si>
  <si>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</si>
  <si>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</si>
  <si>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</si>
  <si>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</si>
  <si>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</si>
  <si>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</si>
  <si>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</si>
  <si>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</si>
  <si>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</si>
  <si>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</si>
  <si>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</si>
  <si>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</si>
  <si>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</si>
  <si>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</si>
  <si>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</si>
  <si>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</si>
  <si>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</si>
  <si>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</si>
  <si>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</si>
  <si>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</si>
  <si>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</si>
  <si>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</si>
  <si>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</si>
  <si>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</si>
  <si>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</si>
  <si>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</si>
  <si>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</si>
  <si>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</si>
  <si>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</si>
  <si>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</si>
  <si>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</si>
  <si>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</si>
  <si>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</si>
  <si>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</si>
  <si>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</si>
  <si>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</si>
  <si>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</si>
  <si>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</si>
  <si>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</si>
  <si>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</si>
  <si>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</si>
  <si>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</si>
  <si>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</si>
  <si>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</si>
  <si>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</si>
  <si>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</si>
  <si>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</si>
  <si>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</si>
  <si>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</si>
  <si>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</si>
  <si>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</si>
  <si>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</si>
  <si>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</si>
  <si>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</si>
  <si>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</si>
  <si>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</si>
  <si>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</si>
  <si>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</si>
  <si>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</si>
  <si>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</si>
  <si>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</si>
  <si>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</si>
  <si>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</si>
  <si>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</si>
  <si>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</si>
  <si>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</si>
  <si>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</si>
  <si>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</si>
  <si>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</si>
  <si>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</si>
  <si>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</si>
  <si>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</si>
  <si>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</si>
  <si>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</si>
  <si>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</si>
  <si>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</si>
  <si>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</si>
  <si>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</si>
  <si>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</si>
  <si>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</si>
  <si>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</si>
  <si>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</si>
  <si>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</si>
  <si>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</si>
  <si>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</si>
  <si>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</si>
  <si>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</si>
  <si>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</si>
  <si>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</si>
  <si>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</si>
  <si>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</si>
  <si>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</si>
  <si>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</si>
  <si>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</si>
  <si>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</si>
  <si>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</si>
  <si>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</si>
  <si>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</si>
  <si>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</si>
  <si>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</si>
  <si>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</si>
  <si>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</si>
  <si>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</si>
  <si>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</si>
  <si>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</si>
  <si>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</si>
  <si>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</si>
  <si>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</si>
  <si>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</si>
  <si>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</si>
  <si>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</si>
  <si>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</si>
  <si>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</si>
  <si>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</si>
  <si>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</si>
  <si>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</si>
  <si>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</si>
  <si>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</si>
  <si>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</si>
  <si>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</si>
  <si>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</si>
  <si>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</si>
  <si>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</si>
  <si>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</si>
  <si>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</si>
  <si>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</si>
  <si>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</si>
  <si>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</si>
  <si>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</si>
  <si>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</si>
  <si>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</si>
  <si>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</si>
  <si>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</si>
  <si>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</si>
  <si>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</si>
  <si>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</si>
  <si>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</si>
  <si>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</si>
  <si>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</si>
  <si>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</si>
  <si>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</si>
  <si>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</si>
  <si>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</si>
  <si>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</si>
  <si>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</si>
  <si>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</si>
  <si>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</si>
  <si>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</si>
  <si>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</si>
  <si>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</si>
  <si>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</si>
  <si>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</si>
  <si>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</si>
  <si>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</si>
  <si>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</si>
  <si>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</si>
  <si>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</si>
  <si>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</si>
  <si>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</si>
  <si>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</si>
  <si>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</si>
  <si>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</si>
  <si>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</si>
  <si>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</si>
  <si>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</si>
  <si>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</si>
  <si>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</si>
  <si>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</si>
  <si>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</si>
  <si>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</si>
  <si>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</si>
  <si>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</si>
  <si>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</si>
  <si>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</si>
  <si>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</si>
  <si>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</si>
  <si>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</si>
  <si>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</si>
  <si>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</si>
  <si>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</si>
  <si>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</si>
  <si>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</si>
  <si>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</si>
  <si>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</si>
  <si>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</si>
  <si>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</si>
  <si>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</si>
  <si>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</si>
  <si>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</si>
  <si>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</si>
  <si>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</si>
  <si>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</si>
  <si>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</si>
  <si>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</si>
  <si>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</si>
  <si>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</si>
  <si>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</si>
  <si>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</si>
  <si>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</si>
  <si>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</si>
  <si>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</si>
  <si>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</si>
  <si>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</si>
  <si>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</si>
  <si>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</si>
  <si>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</si>
  <si>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</si>
  <si>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</si>
  <si>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</si>
  <si>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</si>
  <si>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</si>
  <si>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</si>
  <si>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</si>
  <si>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</si>
  <si>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</si>
  <si>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</si>
  <si>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</si>
  <si>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</si>
  <si>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</si>
  <si>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</si>
  <si>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</si>
  <si>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</si>
  <si>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</si>
  <si>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</si>
  <si>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</si>
  <si>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</si>
  <si>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</si>
  <si>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</si>
  <si>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</si>
  <si>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</si>
  <si>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</si>
  <si>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</si>
  <si>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</si>
  <si>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</si>
  <si>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</si>
  <si>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</si>
  <si>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</si>
  <si>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</si>
  <si>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</si>
  <si>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</si>
  <si>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</si>
  <si>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</si>
  <si>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</si>
  <si>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</si>
  <si>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</si>
  <si>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</si>
  <si>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</si>
  <si>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</si>
  <si>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</si>
  <si>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</si>
  <si>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</si>
  <si>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</si>
  <si>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</si>
  <si>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</si>
  <si>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</si>
  <si>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</si>
  <si>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</si>
  <si>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</si>
  <si>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</si>
  <si>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</si>
  <si>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</si>
  <si>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</si>
  <si>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</si>
  <si>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</si>
  <si>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</si>
  <si>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</si>
  <si>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</si>
  <si>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</si>
  <si>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</si>
  <si>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</si>
  <si>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</si>
  <si>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</si>
  <si>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</si>
  <si>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</si>
  <si>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</si>
  <si>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</si>
  <si>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</si>
  <si>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</si>
  <si>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</si>
  <si>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</si>
  <si>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</si>
  <si>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</si>
  <si>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</si>
  <si>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</si>
  <si>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</si>
  <si>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</si>
  <si>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</si>
  <si>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</si>
  <si>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</si>
  <si>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</si>
  <si>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</si>
  <si>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</si>
  <si>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</si>
  <si>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</si>
  <si>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</si>
  <si>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</si>
  <si>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</si>
  <si>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</si>
  <si>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</si>
  <si>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</si>
  <si>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</si>
  <si>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</si>
  <si>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</si>
  <si>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</si>
  <si>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</si>
  <si>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</si>
  <si>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</si>
  <si>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</si>
  <si>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</si>
  <si>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</si>
  <si>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</si>
  <si>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</si>
  <si>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</si>
  <si>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</si>
  <si>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</si>
  <si>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</si>
  <si>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</si>
  <si>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</si>
  <si>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</si>
  <si>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</si>
  <si>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</si>
  <si>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</si>
  <si>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</si>
  <si>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</si>
  <si>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</si>
  <si>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</si>
  <si>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</si>
  <si>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</si>
  <si>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</si>
  <si>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</si>
  <si>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</si>
  <si>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</si>
  <si>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</si>
  <si>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</si>
  <si>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</si>
  <si>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</si>
  <si>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</si>
  <si>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</si>
  <si>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</si>
  <si>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</si>
  <si>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</si>
  <si>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</si>
  <si>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</si>
  <si>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</si>
  <si>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</si>
  <si>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</si>
  <si>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</si>
  <si>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</si>
  <si>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</si>
  <si>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</si>
  <si>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</si>
  <si>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</si>
  <si>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</si>
  <si>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</si>
  <si>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</si>
  <si>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</si>
  <si>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</si>
  <si>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</si>
  <si>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</si>
  <si>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</si>
  <si>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</si>
  <si>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</si>
  <si>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</si>
  <si>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</si>
  <si>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</si>
  <si>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</si>
  <si>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</si>
  <si>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</si>
  <si>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</si>
  <si>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</si>
  <si>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</si>
  <si>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</si>
  <si>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</si>
  <si>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</si>
  <si>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</si>
  <si>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</si>
  <si>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</si>
  <si>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</si>
  <si>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</si>
  <si>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</si>
  <si>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</si>
  <si>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</si>
  <si>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</si>
  <si>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</si>
  <si>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</si>
  <si>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</si>
  <si>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</si>
  <si>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</si>
  <si>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</si>
  <si>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</si>
  <si>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</si>
  <si>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</si>
  <si>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</si>
  <si>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</si>
  <si>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</si>
  <si>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</si>
  <si>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</si>
  <si>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</si>
  <si>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</si>
  <si>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</si>
  <si>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</si>
  <si>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</si>
  <si>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</si>
  <si>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</si>
  <si>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</si>
  <si>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</si>
  <si>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</si>
  <si>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</si>
  <si>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</si>
  <si>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</si>
  <si>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</si>
  <si>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</si>
  <si>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</si>
  <si>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</si>
  <si>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</si>
  <si>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</si>
  <si>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</si>
  <si>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</si>
  <si>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</si>
  <si>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</si>
  <si>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</si>
  <si>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</si>
  <si>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</si>
  <si>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</si>
  <si>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</si>
  <si>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</si>
  <si>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</si>
  <si>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</si>
  <si>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</si>
  <si>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</si>
  <si>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</si>
  <si>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</si>
  <si>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</si>
  <si>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</si>
  <si>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</si>
  <si>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</si>
  <si>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</si>
  <si>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</si>
  <si>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</si>
  <si>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</si>
  <si>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</si>
  <si>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</si>
  <si>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</si>
  <si>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</si>
  <si>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</si>
  <si>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</si>
  <si>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</si>
  <si>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</si>
  <si>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</si>
  <si>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</si>
  <si>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</si>
  <si>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</si>
  <si>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</si>
  <si>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</si>
  <si>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</si>
  <si>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</si>
  <si>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</si>
  <si>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</si>
  <si>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</si>
  <si>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</si>
  <si>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</si>
  <si>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</si>
  <si>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</si>
  <si>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</si>
  <si>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</si>
  <si>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</si>
  <si>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</si>
  <si>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</si>
  <si>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</si>
  <si>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</si>
  <si>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</si>
  <si>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</si>
  <si>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</si>
  <si>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</si>
  <si>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</si>
  <si>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</si>
  <si>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</si>
  <si>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</si>
  <si>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</si>
  <si>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</si>
  <si>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</si>
  <si>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</si>
  <si>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</si>
  <si>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</si>
  <si>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</si>
  <si>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</si>
  <si>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</si>
  <si>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</si>
  <si>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</si>
  <si>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</si>
  <si>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</si>
  <si>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</si>
  <si>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</si>
  <si>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</si>
  <si>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</si>
  <si>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</si>
  <si>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</si>
  <si>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</si>
  <si>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</si>
  <si>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</si>
  <si>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</si>
  <si>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</si>
  <si>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</si>
  <si>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</si>
  <si>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</si>
  <si>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</si>
  <si>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</si>
  <si>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</si>
  <si>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</si>
  <si>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</si>
  <si>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</si>
  <si>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</si>
  <si>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</si>
  <si>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</si>
  <si>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</si>
  <si>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</si>
  <si>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</si>
  <si>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</si>
  <si>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</si>
  <si>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</si>
  <si>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</si>
  <si>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</si>
  <si>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</si>
  <si>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</si>
  <si>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</si>
  <si>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</si>
  <si>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</si>
  <si>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</si>
  <si>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</si>
  <si>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</si>
  <si>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</si>
  <si>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</si>
  <si>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</si>
  <si>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</si>
  <si>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</si>
  <si>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</si>
  <si>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</si>
  <si>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</si>
  <si>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</si>
  <si>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</si>
  <si>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</si>
  <si>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</si>
  <si>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</si>
  <si>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</si>
  <si>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</si>
  <si>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</si>
  <si>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</si>
  <si>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</si>
  <si>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</si>
  <si>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</si>
  <si>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</si>
  <si>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</si>
  <si>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</si>
  <si>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</si>
  <si>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</si>
  <si>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</si>
  <si>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</si>
  <si>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</si>
  <si>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</si>
  <si>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</si>
  <si>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</si>
  <si>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</si>
  <si>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</si>
  <si>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</si>
  <si>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</si>
  <si>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</si>
  <si>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</si>
  <si>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</si>
  <si>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</si>
  <si>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</si>
  <si>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</si>
  <si>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</si>
  <si>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</si>
  <si>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</si>
  <si>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</si>
  <si>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</si>
  <si>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</si>
  <si>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</si>
  <si>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</si>
  <si>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</si>
  <si>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</si>
  <si>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</si>
  <si>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</si>
  <si>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</si>
  <si>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</si>
  <si>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</si>
  <si>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</si>
  <si>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</si>
  <si>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</si>
  <si>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</si>
  <si>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</si>
  <si>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</si>
  <si>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</si>
  <si>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</si>
  <si>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</si>
  <si>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</si>
  <si>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</si>
  <si>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</si>
  <si>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</si>
  <si>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</si>
  <si>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</si>
  <si>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</si>
  <si>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</si>
  <si>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</si>
  <si>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</si>
  <si>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</si>
  <si>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</si>
  <si>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</si>
  <si>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</si>
  <si>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</si>
  <si>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</si>
  <si>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</si>
  <si>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</si>
  <si>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</si>
  <si>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</si>
  <si>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</si>
  <si>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</si>
  <si>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</si>
  <si>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</si>
  <si>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</si>
  <si>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</si>
  <si>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</si>
  <si>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</si>
  <si>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</si>
  <si>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</si>
  <si>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</si>
  <si>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</si>
  <si>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</si>
  <si>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</si>
  <si>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</si>
  <si>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</si>
  <si>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</si>
  <si>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</si>
  <si>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</si>
  <si>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</si>
  <si>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</si>
  <si>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</si>
  <si>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</si>
  <si>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</si>
  <si>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</si>
  <si>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</si>
  <si>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</si>
  <si>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</si>
  <si>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</si>
  <si>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</si>
  <si>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</si>
  <si>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</si>
  <si>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</si>
  <si>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</si>
  <si>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</si>
  <si>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</si>
  <si>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</si>
  <si>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</si>
  <si>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</si>
  <si>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</si>
  <si>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</si>
  <si>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</si>
  <si>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</si>
  <si>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</si>
  <si>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</si>
  <si>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</si>
  <si>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</si>
  <si>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</si>
  <si>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</si>
  <si>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</si>
  <si>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</si>
  <si>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</si>
  <si>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</si>
  <si>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</si>
  <si>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</si>
  <si>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</si>
  <si>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</si>
  <si>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</si>
  <si>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</si>
  <si>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</si>
  <si>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</si>
  <si>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</si>
  <si>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</si>
  <si>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</si>
  <si>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</si>
  <si>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</si>
  <si>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</si>
  <si>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</si>
  <si>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</si>
  <si>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</si>
  <si>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</si>
  <si>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</si>
  <si>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</si>
  <si>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</si>
  <si>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</si>
  <si>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</si>
  <si>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</si>
  <si>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</si>
  <si>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</si>
  <si>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</si>
  <si>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</si>
  <si>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</si>
  <si>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</si>
  <si>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</si>
  <si>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</si>
  <si>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</si>
  <si>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</si>
  <si>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</si>
  <si>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</si>
  <si>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</si>
  <si>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</si>
  <si>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</si>
  <si>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</si>
  <si>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</si>
  <si>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</si>
  <si>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</si>
  <si>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</si>
  <si>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</si>
  <si>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</si>
  <si>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</si>
  <si>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</si>
  <si>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</si>
  <si>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</si>
  <si>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</si>
  <si>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</si>
  <si>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</si>
  <si>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</si>
  <si>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</si>
  <si>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</si>
  <si>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</si>
  <si>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</si>
  <si>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</si>
  <si>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</si>
  <si>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</si>
  <si>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</si>
  <si>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</si>
  <si>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</si>
  <si>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</si>
  <si>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</si>
  <si>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</si>
  <si>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</si>
  <si>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</si>
  <si>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</si>
  <si>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</si>
  <si>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</si>
  <si>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</si>
  <si>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</si>
  <si>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</si>
  <si>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</si>
  <si>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</si>
  <si>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</si>
  <si>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</si>
  <si>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</si>
  <si>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</si>
  <si>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</si>
  <si>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</si>
  <si>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</si>
  <si>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</si>
  <si>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</si>
  <si>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</si>
  <si>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</si>
  <si>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</si>
  <si>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</si>
  <si>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</si>
  <si>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</si>
  <si>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</si>
  <si>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</si>
  <si>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</si>
  <si>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</si>
  <si>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</si>
  <si>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</si>
  <si>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</si>
  <si>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</si>
  <si>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</si>
  <si>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</si>
  <si>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</si>
  <si>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</si>
  <si>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</si>
  <si>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</si>
  <si>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</si>
  <si>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</si>
  <si>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</si>
  <si>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</si>
  <si>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</si>
  <si>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</si>
  <si>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</si>
  <si>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</si>
  <si>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</si>
  <si>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</si>
  <si>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</si>
  <si>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</si>
  <si>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</si>
  <si>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</si>
  <si>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</si>
  <si>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</si>
  <si>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</si>
  <si>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</si>
  <si>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</si>
  <si>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</si>
  <si>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</si>
  <si>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</si>
  <si>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</si>
  <si>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</si>
  <si>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</si>
  <si>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</si>
  <si>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</si>
  <si>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</si>
  <si>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</si>
  <si>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</si>
  <si>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</si>
  <si>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</si>
  <si>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</si>
  <si>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</si>
  <si>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</si>
  <si>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</si>
  <si>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</si>
  <si>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</si>
  <si>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</si>
  <si>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</si>
  <si>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</si>
  <si>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</si>
  <si>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</si>
  <si>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</si>
  <si>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</si>
  <si>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</si>
  <si>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</si>
  <si>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</si>
  <si>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</si>
  <si>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</si>
  <si>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</si>
  <si>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</si>
  <si>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</si>
  <si>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</si>
  <si>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</si>
  <si>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</si>
  <si>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</si>
  <si>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</si>
  <si>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</si>
  <si>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</si>
  <si>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</si>
  <si>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</si>
  <si>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</si>
  <si>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</si>
  <si>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</si>
  <si>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</si>
  <si>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</si>
  <si>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</si>
  <si>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</si>
  <si>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</si>
  <si>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</si>
  <si>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</si>
  <si>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</si>
  <si>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</si>
  <si>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</si>
  <si>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</si>
  <si>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</si>
  <si>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</si>
  <si>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</si>
  <si>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</si>
  <si>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</si>
  <si>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</si>
  <si>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</si>
  <si>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</si>
  <si>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</si>
  <si>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</si>
  <si>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</si>
  <si>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</si>
  <si>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</si>
  <si>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</si>
  <si>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</si>
  <si>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</si>
  <si>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</si>
  <si>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</si>
  <si>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</si>
  <si>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</si>
  <si>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</si>
  <si>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</si>
  <si>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</si>
  <si>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</si>
  <si>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</si>
  <si>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</si>
  <si>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</si>
  <si>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</si>
  <si>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</si>
  <si>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</si>
  <si>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</si>
  <si>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</si>
  <si>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</si>
  <si>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</si>
  <si>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</si>
  <si>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</si>
  <si>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</si>
  <si>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</si>
  <si>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</si>
  <si>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</si>
  <si>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</si>
  <si>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</si>
  <si>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</si>
  <si>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</si>
  <si>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</si>
  <si>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</si>
  <si>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</si>
  <si>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</si>
  <si>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</si>
  <si>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</si>
  <si>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</si>
  <si>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</si>
  <si>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</si>
  <si>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</si>
  <si>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</si>
  <si>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</si>
  <si>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</si>
  <si>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</si>
  <si>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</si>
  <si>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</si>
  <si>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</si>
  <si>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</si>
  <si>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</si>
  <si>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</si>
  <si>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</si>
  <si>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</si>
  <si>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</si>
  <si>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</si>
  <si>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</si>
  <si>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</si>
  <si>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</si>
  <si>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</si>
  <si>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</si>
  <si>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</si>
  <si>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</si>
  <si>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</si>
  <si>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</si>
  <si>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</si>
  <si>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</si>
  <si>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</si>
  <si>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</si>
  <si>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</si>
  <si>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</si>
  <si>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</si>
  <si>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</si>
  <si>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</si>
  <si>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</si>
  <si>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</si>
  <si>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</si>
  <si>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</si>
  <si>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</si>
  <si>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</si>
  <si>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</si>
  <si>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</si>
  <si>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</si>
  <si>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</si>
  <si>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</si>
  <si>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</si>
  <si>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</si>
  <si>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</si>
  <si>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</si>
  <si>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</si>
  <si>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</si>
  <si>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</si>
  <si>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</si>
  <si>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</si>
  <si>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</si>
  <si>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</si>
  <si>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</si>
  <si>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</si>
  <si>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</si>
  <si>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</si>
  <si>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</si>
  <si>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</si>
  <si>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</si>
  <si>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</si>
  <si>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</si>
  <si>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</si>
  <si>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</si>
  <si>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</si>
  <si>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</si>
  <si>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</si>
  <si>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</si>
  <si>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</si>
  <si>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</si>
  <si>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</si>
  <si>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</si>
  <si>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</si>
  <si>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</si>
  <si>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</si>
  <si>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</si>
  <si>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</si>
  <si>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</si>
  <si>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</si>
  <si>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</si>
  <si>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</si>
  <si>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</si>
  <si>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</si>
  <si>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</si>
  <si>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</si>
  <si>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</si>
  <si>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</si>
  <si>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</si>
  <si>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</si>
  <si>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</si>
  <si>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</si>
  <si>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</si>
  <si>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</si>
  <si>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</si>
  <si>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</si>
  <si>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</si>
  <si>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</si>
  <si>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</si>
  <si>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</si>
  <si>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</si>
  <si>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</si>
  <si>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</si>
  <si>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</si>
  <si>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</si>
  <si>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</si>
  <si>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</si>
  <si>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</si>
  <si>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</si>
  <si>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</si>
  <si>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</si>
  <si>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</si>
  <si>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</si>
  <si>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</si>
  <si>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</si>
  <si>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</si>
  <si>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</si>
  <si>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</si>
  <si>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</si>
  <si>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</si>
  <si>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</si>
  <si>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</si>
  <si>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</si>
  <si>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</si>
  <si>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</si>
  <si>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</si>
  <si>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</si>
  <si>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</si>
  <si>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</si>
  <si>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</si>
  <si>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</si>
  <si>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</si>
  <si>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</si>
  <si>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</si>
  <si>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</si>
  <si>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</si>
  <si>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</si>
  <si>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</si>
  <si>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</si>
  <si>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</si>
  <si>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</si>
  <si>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</si>
  <si>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</si>
  <si>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</si>
  <si>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</si>
  <si>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</si>
  <si>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</si>
  <si>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</si>
  <si>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</si>
  <si>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</si>
  <si>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</si>
  <si>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</si>
  <si>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</si>
  <si>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</si>
  <si>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</si>
  <si>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</si>
  <si>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</si>
  <si>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</si>
  <si>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</si>
  <si>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</si>
  <si>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</si>
  <si>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</si>
  <si>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</si>
  <si>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</si>
  <si>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</si>
  <si>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</si>
  <si>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</si>
  <si>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</si>
  <si>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</si>
  <si>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</si>
  <si>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</si>
  <si>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</si>
  <si>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</si>
  <si>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</si>
  <si>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</si>
  <si>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</si>
  <si>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</si>
  <si>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</si>
  <si>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</si>
  <si>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</si>
  <si>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</si>
  <si>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</si>
  <si>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</si>
  <si>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</si>
  <si>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</si>
  <si>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</si>
  <si>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</si>
  <si>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</si>
  <si>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</si>
  <si>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</si>
  <si>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</si>
  <si>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</si>
  <si>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</si>
  <si>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</si>
  <si>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</si>
  <si>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</si>
  <si>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</si>
  <si>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</si>
  <si>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</si>
  <si>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</si>
  <si>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</si>
  <si>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</si>
  <si>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</si>
  <si>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</si>
  <si>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</si>
  <si>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</si>
  <si>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</si>
  <si>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</si>
  <si>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</si>
  <si>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</si>
  <si>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</si>
  <si>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</si>
  <si>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</si>
  <si>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</si>
  <si>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</si>
  <si>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</si>
  <si>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</si>
  <si>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</si>
  <si>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</si>
  <si>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</si>
  <si>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</si>
  <si>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</si>
  <si>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</si>
  <si>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</si>
  <si>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</si>
  <si>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</si>
  <si>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</si>
  <si>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</si>
  <si>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</si>
  <si>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</si>
  <si>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</si>
  <si>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</si>
  <si>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</si>
  <si>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</si>
  <si>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</si>
  <si>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</si>
  <si>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</si>
  <si>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</si>
  <si>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</si>
  <si>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</si>
  <si>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</si>
  <si>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</si>
  <si>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</si>
  <si>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</si>
  <si>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</si>
  <si>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</si>
  <si>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</si>
  <si>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</si>
  <si>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</si>
  <si>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</si>
  <si>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</si>
  <si>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</si>
  <si>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</si>
  <si>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</si>
  <si>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</si>
  <si>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</si>
  <si>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</si>
  <si>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</si>
  <si>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</si>
  <si>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</si>
  <si>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</si>
  <si>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</si>
  <si>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</si>
  <si>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</si>
  <si>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</si>
  <si>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</si>
  <si>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</si>
  <si>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</si>
  <si>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</si>
  <si>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</si>
  <si>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</si>
  <si>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</si>
  <si>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</si>
  <si>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</si>
  <si>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</si>
  <si>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</si>
  <si>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</si>
  <si>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</si>
  <si>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</si>
  <si>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</si>
  <si>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</si>
  <si>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</si>
  <si>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</si>
  <si>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</si>
  <si>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</si>
  <si>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</si>
  <si>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</si>
  <si>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</si>
  <si>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</si>
  <si>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</si>
  <si>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</si>
  <si>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</si>
  <si>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</si>
  <si>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</si>
  <si>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</si>
  <si>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</si>
  <si>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</si>
  <si>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</si>
  <si>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</si>
  <si>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</si>
  <si>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</si>
  <si>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</si>
  <si>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</si>
  <si>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</si>
  <si>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</si>
  <si>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</si>
  <si>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</si>
  <si>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</si>
  <si>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</si>
  <si>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</si>
  <si>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</si>
  <si>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</si>
  <si>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</si>
  <si>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</si>
  <si>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</si>
  <si>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</si>
  <si>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</si>
  <si>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</si>
  <si>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</si>
  <si>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</si>
  <si>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</si>
  <si>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</si>
  <si>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</si>
  <si>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</si>
  <si>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</si>
  <si>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</si>
  <si>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</si>
  <si>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</si>
  <si>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</si>
  <si>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</si>
  <si>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</si>
  <si>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</si>
  <si>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</si>
  <si>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</si>
  <si>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</si>
  <si>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</si>
  <si>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</si>
  <si>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</si>
  <si>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</si>
  <si>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</si>
  <si>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</si>
  <si>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</si>
  <si>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</si>
  <si>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</si>
  <si>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</si>
  <si>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</si>
  <si>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</si>
  <si>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</si>
  <si>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</si>
  <si>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</si>
  <si>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</si>
  <si>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</si>
  <si>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</si>
  <si>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</si>
  <si>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</si>
  <si>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</si>
  <si>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</si>
  <si>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</si>
  <si>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</si>
  <si>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</si>
  <si>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</si>
  <si>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</si>
  <si>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</si>
  <si>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</si>
  <si>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</si>
  <si>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</si>
  <si>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</si>
  <si>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</si>
  <si>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</si>
  <si>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</si>
  <si>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</si>
  <si>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</si>
  <si>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</si>
  <si>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</si>
  <si>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</si>
  <si>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</si>
  <si>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</si>
  <si>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</si>
  <si>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</si>
  <si>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</si>
  <si>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</si>
  <si>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</si>
  <si>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</si>
  <si>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</si>
  <si>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</si>
  <si>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</si>
  <si>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</si>
  <si>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</si>
  <si>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</si>
  <si>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</si>
  <si>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</si>
  <si>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</si>
  <si>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</si>
  <si>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</si>
  <si>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</si>
  <si>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</si>
  <si>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</si>
  <si>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</si>
  <si>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</si>
  <si>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</si>
  <si>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</si>
  <si>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</si>
  <si>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</si>
  <si>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</si>
  <si>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</si>
  <si>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</si>
  <si>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</si>
  <si>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</si>
  <si>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</si>
  <si>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</si>
  <si>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</si>
  <si>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</si>
  <si>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</si>
  <si>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</si>
  <si>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</si>
  <si>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</si>
  <si>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</si>
  <si>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</si>
  <si>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</si>
  <si>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</si>
  <si>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</si>
  <si>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</si>
  <si>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</si>
  <si>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</si>
  <si>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</si>
  <si>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</si>
  <si>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</si>
  <si>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</si>
  <si>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</si>
  <si>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</si>
  <si>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</si>
  <si>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</si>
  <si>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</si>
  <si>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</si>
  <si>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</si>
  <si>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</si>
  <si>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</si>
  <si>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</si>
  <si>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</si>
  <si>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</si>
  <si>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</si>
  <si>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</si>
  <si>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</si>
  <si>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</si>
  <si>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</si>
  <si>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</si>
  <si>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</si>
  <si>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</si>
  <si>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</si>
  <si>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</si>
  <si>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</si>
  <si>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</si>
  <si>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</si>
  <si>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</si>
  <si>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</si>
  <si>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</si>
  <si>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</si>
  <si>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</si>
  <si>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</si>
  <si>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</si>
  <si>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</si>
  <si>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</si>
  <si>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</si>
  <si>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</si>
  <si>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</si>
  <si>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</si>
  <si>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</si>
  <si>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</si>
  <si>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</si>
  <si>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</si>
  <si>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</si>
  <si>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</si>
  <si>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</si>
  <si>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</si>
  <si>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</si>
  <si>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</si>
  <si>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</si>
  <si>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</si>
  <si>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</si>
  <si>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</si>
  <si>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</si>
  <si>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</si>
  <si>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</si>
  <si>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</si>
  <si>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</si>
  <si>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</si>
  <si>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</si>
  <si>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</si>
  <si>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</si>
  <si>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</si>
  <si>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</si>
  <si>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</si>
  <si>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</si>
  <si>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</si>
  <si>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</si>
  <si>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</si>
  <si>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</si>
  <si>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</si>
  <si>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</si>
  <si>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</si>
  <si>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</si>
  <si>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</si>
  <si>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</si>
  <si>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</si>
  <si>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</si>
  <si>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</si>
  <si>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</si>
  <si>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</si>
  <si>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</si>
  <si>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</si>
  <si>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</si>
  <si>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</si>
  <si>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</si>
  <si>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</si>
  <si>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</si>
  <si>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</si>
  <si>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</si>
  <si>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</si>
  <si>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</si>
  <si>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</si>
  <si>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</si>
  <si>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</si>
  <si>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</si>
  <si>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</si>
  <si>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</si>
  <si>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</si>
  <si>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</si>
  <si>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</si>
  <si>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</si>
  <si>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</si>
  <si>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</si>
  <si>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</si>
  <si>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</si>
  <si>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</si>
  <si>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</si>
  <si>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</si>
  <si>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</si>
  <si>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</si>
  <si>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</si>
  <si>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</si>
  <si>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</si>
  <si>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</si>
  <si>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</si>
  <si>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</si>
  <si>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</si>
  <si>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</si>
  <si>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</si>
  <si>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</si>
  <si>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</si>
  <si>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</si>
  <si>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</si>
  <si>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</si>
  <si>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</si>
  <si>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</si>
  <si>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</si>
  <si>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</si>
  <si>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</si>
  <si>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</si>
  <si>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</si>
  <si>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</si>
  <si>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</si>
  <si>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</si>
  <si>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</si>
  <si>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</si>
  <si>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</si>
  <si>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</si>
  <si>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</si>
  <si>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</si>
  <si>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</si>
  <si>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</si>
  <si>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</si>
  <si>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</si>
  <si>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</si>
  <si>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</si>
  <si>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</si>
  <si>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</si>
  <si>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</si>
  <si>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</si>
  <si>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</si>
  <si>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</si>
  <si>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</si>
  <si>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</si>
  <si>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</si>
  <si>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</si>
  <si>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</si>
  <si>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</si>
  <si>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</si>
  <si>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</si>
  <si>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</si>
  <si>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</si>
  <si>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</si>
  <si>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</si>
  <si>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</si>
  <si>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</si>
  <si>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</si>
  <si>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</si>
  <si>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</si>
  <si>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</si>
  <si>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</si>
  <si>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</si>
  <si>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</si>
  <si>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</si>
  <si>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</si>
  <si>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</si>
  <si>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</si>
  <si>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</si>
  <si>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</si>
  <si>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</si>
  <si>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</si>
  <si>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</si>
  <si>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</si>
  <si>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</si>
  <si>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</si>
  <si>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</si>
  <si>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</si>
  <si>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</si>
  <si>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</si>
  <si>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</si>
  <si>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</si>
  <si>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</si>
  <si>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</si>
  <si>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</si>
  <si>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</si>
  <si>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</si>
  <si>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</si>
  <si>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</si>
  <si>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</si>
  <si>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</si>
  <si>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</si>
  <si>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</si>
  <si>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</si>
  <si>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</si>
  <si>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</si>
  <si>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</si>
  <si>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</si>
  <si>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</si>
  <si>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</si>
  <si>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</si>
  <si>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</si>
  <si>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</si>
  <si>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</si>
  <si>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</si>
  <si>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</si>
  <si>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</si>
  <si>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</si>
  <si>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</si>
  <si>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</si>
  <si>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</si>
  <si>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</si>
  <si>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</si>
  <si>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</si>
  <si>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</si>
  <si>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</si>
  <si>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</si>
  <si>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</si>
  <si>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</si>
  <si>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</si>
  <si>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</si>
  <si>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</si>
  <si>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</si>
  <si>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</si>
  <si>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</si>
  <si>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</si>
  <si>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</si>
  <si>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</si>
  <si>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</si>
  <si>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</si>
  <si>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</si>
  <si>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</si>
  <si>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</si>
  <si>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</si>
  <si>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</si>
  <si>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</si>
  <si>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</si>
  <si>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</si>
  <si>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</si>
  <si>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</si>
  <si>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</si>
  <si>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</si>
  <si>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</si>
  <si>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</si>
  <si>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</si>
  <si>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</si>
  <si>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</si>
  <si>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</si>
  <si>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</si>
  <si>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</si>
  <si>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</si>
  <si>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</si>
  <si>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</si>
  <si>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</si>
  <si>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</si>
  <si>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</si>
  <si>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</si>
  <si>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</si>
  <si>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</si>
  <si>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</si>
  <si>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</si>
  <si>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</si>
  <si>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</si>
  <si>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</si>
  <si>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</si>
  <si>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</si>
  <si>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</si>
  <si>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</si>
  <si>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</si>
  <si>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</si>
  <si>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</si>
  <si>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</si>
  <si>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</si>
  <si>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</si>
  <si>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</si>
  <si>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</si>
  <si>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</si>
  <si>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</si>
  <si>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</si>
  <si>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</si>
  <si>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</si>
  <si>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</si>
  <si>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</si>
  <si>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</si>
  <si>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</si>
  <si>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</si>
  <si>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</si>
  <si>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</si>
  <si>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</si>
  <si>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</si>
  <si>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</si>
  <si>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</si>
  <si>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</si>
  <si>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</si>
  <si>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</si>
  <si>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</si>
  <si>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</si>
  <si>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</si>
  <si>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</si>
  <si>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</si>
  <si>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</si>
  <si>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</si>
  <si>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</si>
  <si>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</si>
  <si>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</si>
  <si>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</si>
  <si>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</si>
  <si>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</si>
  <si>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</si>
  <si>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</si>
  <si>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</si>
  <si>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</si>
  <si>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</si>
  <si>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</si>
  <si>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</si>
  <si>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</si>
  <si>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</si>
  <si>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</si>
  <si>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</si>
  <si>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</si>
  <si>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</si>
  <si>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</si>
  <si>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</si>
  <si>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</si>
  <si>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</si>
  <si>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</si>
  <si>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</si>
  <si>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</si>
  <si>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</si>
  <si>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</si>
  <si>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</si>
  <si>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</si>
  <si>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</si>
  <si>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</si>
  <si>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</si>
  <si>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</si>
  <si>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</si>
  <si>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</si>
  <si>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</si>
  <si>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</si>
  <si>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</si>
  <si>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</si>
  <si>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</si>
  <si>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</si>
  <si>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</si>
  <si>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</si>
  <si>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</si>
  <si>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</si>
  <si>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</si>
  <si>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</si>
  <si>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</si>
  <si>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</si>
  <si>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</si>
  <si>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</si>
  <si>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</si>
  <si>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</si>
  <si>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</si>
  <si>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</si>
  <si>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</si>
  <si>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</si>
  <si>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</si>
  <si>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</si>
  <si>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</si>
  <si>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</si>
  <si>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</si>
  <si>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</si>
  <si>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</si>
  <si>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</si>
  <si>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</si>
  <si>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</si>
  <si>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</si>
  <si>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</si>
  <si>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</si>
  <si>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</si>
  <si>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</si>
  <si>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</si>
  <si>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</si>
  <si>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</si>
  <si>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</si>
  <si>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</si>
  <si>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</si>
  <si>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</si>
  <si>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</si>
  <si>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</si>
  <si>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</si>
  <si>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</si>
  <si>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</si>
  <si>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</si>
  <si>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</si>
  <si>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</si>
  <si>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</si>
  <si>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</si>
  <si>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</si>
  <si>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</si>
  <si>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</si>
  <si>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</si>
  <si>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</si>
  <si>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</si>
  <si>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</si>
  <si>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</si>
  <si>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</si>
  <si>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</si>
  <si>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</si>
  <si>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</si>
  <si>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</si>
  <si>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</si>
  <si>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</si>
  <si>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</si>
  <si>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</si>
  <si>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</si>
  <si>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</si>
  <si>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</si>
  <si>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</si>
  <si>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</si>
  <si>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</si>
  <si>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</si>
  <si>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</si>
  <si>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</si>
  <si>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</si>
  <si>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</si>
  <si>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</si>
  <si>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</si>
  <si>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</si>
  <si>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</si>
  <si>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</si>
  <si>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</si>
  <si>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</si>
  <si>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</si>
  <si>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</si>
  <si>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</si>
  <si>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</si>
  <si>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</si>
  <si>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</si>
  <si>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</si>
  <si>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</si>
  <si>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</si>
  <si>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</si>
  <si>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</si>
  <si>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</si>
  <si>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</si>
  <si>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</si>
  <si>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</si>
  <si>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</si>
  <si>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</si>
  <si>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</si>
  <si>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</si>
  <si>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</si>
  <si>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</si>
  <si>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</si>
  <si>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</si>
  <si>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</si>
  <si>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</si>
  <si>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</si>
  <si>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</si>
  <si>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</si>
  <si>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</si>
  <si>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</si>
  <si>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</si>
  <si>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</si>
  <si>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</si>
  <si>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</si>
  <si>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</si>
  <si>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</si>
  <si>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</si>
  <si>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</si>
  <si>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</si>
  <si>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</si>
  <si>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</si>
  <si>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</si>
  <si>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</si>
  <si>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</si>
  <si>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</si>
  <si>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</si>
  <si>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</si>
  <si>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</si>
  <si>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</si>
  <si>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</si>
  <si>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</si>
  <si>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</si>
  <si>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</si>
  <si>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</si>
  <si>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</si>
  <si>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</si>
  <si>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</si>
  <si>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</si>
  <si>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</si>
  <si>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</si>
  <si>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</si>
  <si>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</si>
  <si>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</si>
  <si>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</si>
  <si>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</si>
  <si>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</si>
  <si>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</si>
  <si>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</si>
  <si>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</si>
  <si>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</si>
  <si>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</si>
  <si>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</si>
  <si>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</si>
  <si>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</si>
  <si>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</si>
  <si>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</si>
  <si>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</si>
  <si>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</si>
  <si>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</si>
  <si>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</si>
  <si>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</si>
  <si>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</si>
  <si>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</si>
  <si>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</si>
  <si>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</si>
  <si>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</si>
  <si>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</si>
  <si>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</si>
  <si>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</si>
  <si>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</si>
  <si>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</si>
  <si>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</si>
  <si>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</si>
  <si>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</si>
  <si>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</si>
  <si>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</si>
  <si>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</si>
  <si>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</si>
  <si>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</si>
  <si>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</si>
  <si>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</si>
  <si>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</si>
  <si>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</si>
  <si>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</si>
  <si>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</si>
  <si>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</si>
  <si>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</si>
  <si>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</si>
  <si>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</si>
  <si>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</si>
  <si>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</si>
  <si>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</si>
  <si>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</si>
  <si>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</si>
  <si>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</si>
  <si>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</si>
  <si>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</si>
  <si>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</si>
  <si>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</si>
  <si>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</si>
  <si>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</si>
  <si>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</si>
  <si>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</si>
  <si>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</si>
  <si>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</si>
  <si>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</si>
  <si>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</si>
  <si>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</si>
  <si>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</si>
  <si>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</si>
  <si>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</si>
  <si>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</si>
  <si>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</si>
  <si>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</si>
  <si>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</si>
  <si>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</si>
  <si>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</si>
  <si>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</si>
  <si>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</si>
  <si>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</si>
  <si>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</si>
  <si>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</si>
  <si>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</si>
  <si>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</si>
  <si>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</si>
  <si>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</si>
  <si>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</si>
  <si>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</si>
  <si>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</si>
  <si>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</si>
  <si>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</si>
  <si>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</si>
  <si>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</si>
  <si>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</si>
  <si>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</si>
  <si>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</si>
  <si>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</si>
  <si>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</si>
  <si>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</si>
  <si>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</si>
  <si>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</si>
  <si>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</si>
  <si>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</si>
  <si>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</si>
  <si>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</si>
  <si>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</si>
  <si>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</si>
  <si>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</si>
  <si>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</si>
  <si>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</si>
  <si>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</si>
  <si>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</si>
  <si>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</si>
  <si>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</si>
  <si>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</si>
  <si>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</si>
  <si>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</si>
  <si>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</si>
  <si>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</si>
  <si>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</si>
  <si>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</si>
  <si>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</si>
  <si>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</si>
  <si>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</si>
  <si>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</si>
  <si>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</si>
  <si>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</si>
  <si>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</si>
  <si>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</si>
  <si>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</si>
  <si>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</si>
  <si>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</si>
  <si>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</si>
  <si>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</si>
  <si>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</si>
  <si>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</si>
  <si>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</si>
  <si>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</si>
  <si>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</si>
  <si>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</si>
  <si>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</si>
  <si>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</si>
  <si>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</si>
  <si>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</si>
  <si>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</si>
  <si>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</si>
  <si>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</si>
  <si>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</si>
  <si>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</si>
  <si>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</si>
  <si>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</si>
  <si>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</si>
  <si>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</si>
  <si>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</si>
  <si>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</si>
  <si>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</si>
  <si>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</si>
  <si>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</si>
  <si>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</si>
  <si>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</si>
  <si>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</si>
  <si>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</si>
  <si>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</si>
  <si>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</si>
  <si>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</si>
  <si>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</si>
  <si>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</si>
  <si>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</si>
  <si>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</si>
  <si>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</si>
  <si>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</si>
  <si>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</si>
  <si>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</si>
  <si>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</si>
  <si>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</si>
  <si>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</si>
  <si>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</si>
  <si>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</si>
  <si>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</si>
  <si>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</si>
  <si>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</si>
  <si>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</si>
  <si>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</si>
  <si>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</si>
  <si>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</si>
  <si>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</si>
  <si>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</si>
  <si>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</si>
  <si>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</si>
  <si>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</si>
  <si>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</si>
  <si>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</si>
  <si>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</si>
  <si>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</si>
  <si>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</si>
  <si>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</si>
  <si>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</si>
  <si>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</si>
  <si>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</si>
  <si>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</si>
  <si>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</si>
  <si>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</si>
  <si>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</si>
  <si>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</si>
  <si>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</si>
  <si>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</si>
  <si>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</si>
  <si>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</si>
  <si>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</si>
  <si>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</si>
  <si>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</si>
  <si>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</si>
  <si>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</si>
  <si>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</si>
  <si>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</si>
  <si>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</si>
  <si>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</si>
  <si>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</si>
  <si>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</si>
  <si>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</si>
  <si>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</si>
  <si>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</si>
  <si>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</si>
  <si>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</si>
  <si>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</si>
  <si>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</si>
  <si>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</si>
  <si>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</si>
  <si>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</si>
  <si>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</si>
  <si>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</si>
  <si>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</si>
  <si>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</si>
  <si>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</si>
  <si>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</si>
  <si>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</si>
  <si>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</si>
  <si>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</si>
  <si>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</si>
  <si>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</si>
  <si>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</si>
  <si>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</si>
  <si>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</si>
  <si>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</si>
  <si>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</si>
  <si>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</si>
  <si>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</si>
  <si>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</si>
  <si>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</si>
  <si>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</si>
  <si>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</si>
  <si>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</si>
  <si>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</si>
  <si>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</si>
  <si>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</si>
  <si>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</si>
  <si>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</si>
  <si>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</si>
  <si>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</si>
  <si>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</si>
  <si>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</si>
  <si>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</si>
  <si>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</si>
  <si>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</si>
  <si>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</si>
  <si>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</si>
  <si>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</si>
  <si>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</si>
  <si>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</si>
  <si>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</si>
  <si>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</si>
  <si>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</si>
  <si>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</si>
  <si>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</si>
  <si>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</si>
  <si>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</si>
  <si>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</si>
  <si>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</si>
  <si>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</si>
  <si>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</si>
  <si>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</si>
  <si>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</si>
  <si>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</si>
  <si>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</si>
  <si>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</si>
  <si>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</si>
  <si>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</si>
  <si>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</si>
  <si>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</si>
  <si>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</si>
  <si>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</si>
  <si>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</si>
  <si>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</si>
  <si>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</si>
  <si>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</si>
  <si>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</si>
  <si>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</si>
  <si>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</si>
  <si>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</si>
  <si>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</si>
  <si>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</si>
  <si>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</si>
  <si>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</si>
  <si>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</si>
  <si>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</si>
  <si>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</si>
  <si>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</si>
  <si>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</si>
  <si>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</si>
  <si>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</si>
  <si>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</si>
  <si>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</si>
  <si>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</si>
  <si>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</si>
  <si>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</si>
  <si>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</si>
  <si>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</si>
  <si>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</si>
  <si>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</si>
  <si>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</si>
  <si>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</si>
  <si>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</si>
  <si>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</si>
  <si>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</si>
  <si>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</si>
  <si>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</si>
  <si>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</si>
  <si>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</si>
  <si>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</si>
  <si>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</si>
  <si>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</si>
  <si>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</si>
  <si>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</si>
  <si>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</si>
  <si>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</si>
  <si>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</si>
  <si>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</si>
  <si>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</si>
  <si>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</si>
  <si>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</si>
  <si>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</si>
  <si>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</si>
  <si>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</si>
  <si>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</si>
  <si>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</si>
  <si>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</si>
  <si>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</si>
  <si>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</si>
  <si>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</si>
  <si>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</si>
  <si>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</si>
  <si>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</si>
  <si>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</si>
  <si>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</si>
  <si>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</si>
  <si>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</si>
  <si>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</si>
  <si>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</si>
  <si>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</si>
  <si>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</si>
  <si>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</si>
  <si>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</si>
  <si>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</si>
  <si>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</si>
  <si>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</si>
  <si>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</si>
  <si>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</si>
  <si>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</si>
  <si>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</si>
  <si>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</si>
  <si>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</si>
  <si>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</si>
  <si>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</si>
  <si>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</si>
  <si>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</si>
  <si>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</si>
  <si>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</si>
  <si>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</si>
  <si>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</si>
  <si>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</si>
  <si>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</si>
  <si>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</si>
  <si>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</si>
  <si>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</si>
  <si>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</si>
  <si>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</si>
  <si>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</si>
  <si>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</si>
  <si>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</si>
  <si>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</si>
  <si>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</si>
  <si>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</si>
  <si>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</si>
  <si>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</si>
  <si>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</si>
  <si>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</si>
  <si>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</si>
  <si>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</si>
  <si>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</si>
  <si>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</si>
  <si>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</si>
  <si>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</si>
  <si>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</si>
  <si>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</si>
  <si>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</si>
  <si>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</si>
  <si>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</si>
  <si>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</si>
  <si>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</si>
  <si>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</si>
  <si>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</si>
  <si>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</si>
  <si>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</si>
  <si>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</si>
  <si>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</si>
  <si>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</si>
  <si>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</si>
  <si>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</si>
  <si>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</si>
  <si>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</si>
  <si>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</si>
  <si>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</si>
  <si>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</si>
  <si>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</si>
  <si>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</si>
  <si>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</si>
  <si>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</si>
  <si>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</si>
  <si>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</si>
  <si>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</si>
  <si>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</si>
  <si>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</si>
  <si>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</si>
  <si>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</si>
  <si>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</si>
  <si>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</si>
  <si>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</si>
  <si>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</si>
  <si>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</si>
  <si>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</si>
  <si>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</si>
  <si>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</si>
  <si>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</si>
  <si>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</si>
  <si>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</si>
  <si>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</si>
  <si>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</si>
  <si>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</si>
  <si>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</si>
  <si>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</si>
  <si>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</si>
  <si>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</si>
  <si>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</si>
  <si>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</si>
  <si>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</si>
  <si>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</si>
  <si>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</si>
  <si>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</si>
  <si>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</si>
  <si>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</si>
  <si>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</si>
  <si>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</si>
  <si>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</si>
  <si>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</si>
  <si>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</si>
  <si>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</si>
  <si>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</si>
  <si>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</si>
  <si>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</si>
  <si>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</si>
  <si>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</si>
  <si>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</si>
  <si>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</si>
  <si>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</si>
  <si>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</si>
  <si>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</si>
  <si>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</si>
  <si>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</si>
  <si>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</si>
  <si>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</si>
  <si>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</si>
  <si>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</si>
  <si>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</si>
  <si>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</si>
  <si>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</si>
  <si>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</si>
  <si>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</si>
  <si>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</si>
  <si>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</si>
  <si>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</si>
  <si>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</si>
  <si>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</si>
  <si>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</si>
  <si>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</si>
  <si>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</si>
  <si>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</si>
  <si>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</si>
  <si>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</si>
  <si>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</si>
  <si>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</si>
  <si>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</si>
  <si>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</si>
  <si>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</si>
  <si>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</si>
  <si>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</si>
  <si>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</si>
  <si>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</si>
  <si>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</si>
  <si>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</si>
  <si>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</si>
  <si>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</si>
  <si>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</si>
  <si>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</si>
  <si>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</si>
  <si>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</si>
  <si>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</si>
  <si>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</si>
  <si>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</si>
  <si>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</si>
  <si>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</si>
  <si>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</si>
  <si>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</si>
  <si>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</si>
  <si>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</si>
  <si>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</si>
  <si>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</si>
  <si>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</si>
  <si>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</si>
  <si>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</si>
  <si>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</si>
  <si>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</si>
  <si>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</si>
  <si>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</si>
  <si>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</si>
  <si>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</si>
  <si>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</si>
  <si>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</si>
  <si>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</si>
  <si>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</si>
  <si>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</si>
  <si>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</si>
  <si>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</si>
  <si>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</si>
  <si>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</si>
  <si>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</si>
  <si>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</si>
  <si>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</si>
  <si>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</si>
  <si>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</si>
  <si>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</si>
  <si>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</si>
  <si>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</si>
  <si>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</si>
  <si>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</si>
  <si>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</si>
  <si>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</si>
  <si>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</si>
  <si>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</si>
  <si>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</si>
  <si>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</si>
  <si>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</si>
  <si>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</si>
  <si>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</si>
  <si>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</si>
  <si>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</si>
  <si>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</si>
  <si>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</si>
  <si>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</si>
  <si>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</si>
  <si>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</si>
  <si>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</si>
  <si>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</si>
  <si>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</si>
  <si>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</si>
  <si>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</si>
  <si>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</si>
  <si>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</si>
  <si>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</si>
  <si>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</si>
  <si>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</si>
  <si>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</si>
  <si>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</si>
  <si>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</si>
  <si>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</si>
  <si>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</si>
  <si>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</si>
  <si>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</si>
  <si>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</si>
  <si>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</si>
  <si>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</si>
  <si>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</si>
  <si>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</si>
  <si>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</si>
  <si>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</si>
  <si>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</si>
  <si>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</si>
  <si>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</si>
  <si>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</si>
  <si>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</si>
  <si>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</si>
  <si>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</si>
  <si>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</si>
  <si>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</si>
  <si>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</si>
  <si>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</si>
  <si>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</si>
  <si>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</si>
  <si>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</si>
  <si>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</si>
  <si>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</si>
  <si>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</si>
  <si>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</si>
  <si>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</si>
  <si>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</si>
  <si>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</si>
  <si>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</si>
  <si>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</si>
  <si>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</si>
  <si>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</si>
  <si>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</si>
  <si>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</si>
  <si>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</si>
  <si>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</si>
  <si>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</si>
  <si>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</si>
  <si>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</si>
  <si>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</si>
  <si>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</si>
  <si>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</si>
  <si>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</si>
  <si>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</si>
  <si>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</si>
  <si>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</si>
  <si>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</si>
  <si>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</si>
  <si>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</si>
  <si>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</si>
  <si>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</si>
  <si>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</si>
  <si>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</si>
  <si>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</si>
  <si>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</si>
  <si>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</si>
  <si>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</si>
  <si>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</si>
  <si>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</si>
  <si>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</si>
  <si>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</si>
  <si>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</si>
  <si>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</si>
  <si>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</si>
  <si>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</si>
  <si>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</si>
  <si>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</si>
  <si>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</si>
  <si>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</si>
  <si>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</si>
  <si>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</si>
  <si>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</si>
  <si>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</si>
  <si>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</si>
  <si>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</si>
  <si>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</si>
  <si>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</si>
  <si>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</si>
  <si>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</si>
  <si>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</si>
  <si>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</si>
  <si>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</si>
  <si>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</si>
  <si>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</si>
  <si>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</si>
  <si>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</si>
  <si>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</si>
  <si>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</si>
  <si>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</si>
  <si>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</si>
  <si>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</si>
  <si>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</si>
  <si>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</si>
  <si>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</si>
  <si>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</si>
  <si>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</si>
  <si>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</si>
  <si>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</si>
  <si>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</si>
  <si>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</si>
  <si>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</si>
  <si>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</si>
  <si>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</si>
  <si>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</si>
  <si>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</si>
  <si>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</si>
  <si>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</si>
  <si>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</si>
  <si>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</si>
  <si>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</si>
  <si>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</si>
  <si>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</si>
  <si>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</si>
  <si>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</si>
  <si>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</si>
  <si>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</si>
  <si>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</si>
  <si>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</si>
  <si>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</si>
  <si>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</si>
  <si>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</si>
  <si>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</si>
  <si>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</si>
  <si>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</si>
  <si>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</si>
  <si>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</si>
  <si>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</si>
  <si>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</si>
  <si>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</si>
  <si>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</si>
  <si>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</si>
  <si>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</si>
  <si>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</si>
  <si>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</si>
  <si>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</si>
  <si>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</si>
  <si>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</si>
  <si>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</si>
  <si>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</si>
  <si>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</si>
  <si>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</si>
  <si>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</si>
  <si>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</si>
  <si>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</si>
  <si>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</si>
  <si>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</si>
  <si>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</si>
  <si>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</si>
  <si>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</si>
  <si>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</si>
  <si>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</si>
  <si>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</si>
  <si>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</si>
  <si>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</si>
  <si>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</si>
  <si>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</si>
  <si>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</si>
  <si>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</si>
  <si>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</si>
  <si>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</si>
  <si>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</si>
  <si>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</si>
  <si>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</si>
  <si>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</si>
  <si>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</si>
  <si>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</si>
  <si>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</si>
  <si>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</si>
  <si>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</si>
  <si>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</si>
  <si>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</si>
  <si>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</si>
  <si>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</si>
  <si>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</si>
  <si>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</si>
  <si>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</si>
  <si>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</si>
  <si>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</si>
  <si>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</si>
  <si>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</si>
  <si>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</si>
  <si>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</si>
  <si>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</si>
  <si>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</si>
  <si>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</si>
  <si>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</si>
  <si>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</si>
  <si>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</si>
  <si>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</si>
  <si>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</si>
  <si>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</si>
  <si>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</si>
  <si>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</si>
  <si>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</si>
  <si>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</si>
  <si>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</si>
  <si>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</si>
  <si>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</si>
  <si>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</si>
  <si>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</si>
  <si>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</si>
  <si>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</si>
  <si>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</si>
  <si>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</si>
  <si>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</si>
  <si>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</si>
  <si>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</si>
  <si>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</si>
  <si>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</si>
  <si>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</si>
  <si>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</si>
  <si>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</si>
  <si>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</si>
  <si>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</si>
  <si>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</si>
  <si>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</si>
  <si>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</si>
  <si>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</si>
  <si>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</si>
  <si>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</si>
  <si>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</si>
  <si>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</si>
  <si>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</si>
  <si>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</si>
  <si>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</si>
  <si>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</si>
  <si>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</si>
  <si>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</si>
  <si>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</si>
  <si>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</si>
  <si>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</si>
  <si>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</si>
  <si>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</si>
  <si>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</si>
  <si>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</si>
  <si>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</si>
  <si>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</si>
  <si>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</si>
  <si>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</si>
  <si>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</si>
  <si>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</si>
  <si>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</si>
  <si>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</si>
  <si>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</si>
  <si>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</si>
  <si>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</si>
  <si>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</si>
  <si>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</si>
  <si>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</si>
  <si>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</si>
  <si>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</si>
  <si>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</si>
  <si>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</si>
  <si>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</si>
  <si>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</si>
  <si>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</si>
  <si>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</si>
  <si>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</si>
  <si>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</si>
  <si>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</si>
  <si>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</si>
  <si>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</si>
  <si>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</si>
  <si>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</si>
  <si>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</si>
  <si>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</si>
  <si>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</si>
  <si>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</si>
  <si>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</si>
  <si>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</si>
  <si>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</si>
  <si>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</si>
  <si>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</si>
  <si>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</si>
  <si>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</si>
  <si>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</si>
  <si>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</si>
  <si>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</si>
  <si>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</si>
  <si>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</si>
  <si>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</si>
  <si>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</si>
  <si>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</si>
  <si>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</si>
  <si>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</si>
  <si>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</si>
  <si>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</si>
  <si>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</si>
  <si>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</si>
  <si>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</si>
  <si>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</si>
  <si>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</si>
  <si>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</si>
  <si>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</si>
  <si>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</si>
  <si>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</si>
  <si>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</si>
  <si>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</si>
  <si>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</si>
  <si>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</si>
  <si>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</si>
  <si>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</si>
  <si>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</si>
  <si>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</si>
  <si>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</si>
  <si>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</si>
  <si>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</si>
  <si>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</si>
  <si>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</si>
  <si>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</si>
  <si>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</si>
  <si>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</si>
  <si>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</si>
  <si>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</si>
  <si>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</si>
  <si>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</si>
  <si>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</si>
  <si>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</si>
  <si>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</si>
  <si>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</si>
  <si>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</si>
  <si>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</si>
  <si>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</si>
  <si>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</si>
  <si>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</si>
  <si>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</si>
  <si>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</si>
  <si>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</si>
  <si>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</si>
  <si>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</si>
  <si>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</si>
  <si>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</si>
  <si>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</si>
  <si>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</si>
  <si>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</si>
  <si>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</si>
  <si>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</si>
  <si>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</si>
  <si>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</si>
  <si>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</si>
  <si>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</si>
  <si>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</si>
  <si>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</si>
  <si>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</si>
  <si>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</si>
  <si>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</si>
  <si>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</si>
  <si>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</si>
  <si>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</si>
  <si>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</si>
  <si>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</si>
  <si>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</si>
  <si>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</si>
  <si>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</si>
  <si>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</si>
  <si>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</si>
  <si>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</si>
  <si>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</si>
  <si>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</si>
  <si>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</si>
  <si>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</si>
  <si>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</si>
  <si>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</si>
  <si>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</si>
  <si>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</si>
  <si>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</si>
  <si>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</si>
  <si>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</si>
  <si>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</si>
  <si>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</si>
  <si>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</si>
  <si>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</si>
  <si>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</si>
  <si>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</si>
  <si>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</si>
  <si>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</si>
  <si>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</si>
  <si>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</si>
  <si>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</si>
  <si>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</si>
  <si>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</si>
  <si>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</si>
  <si>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</si>
  <si>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</si>
  <si>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</si>
  <si>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</si>
  <si>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</si>
  <si>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</si>
  <si>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</si>
  <si>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</si>
  <si>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</si>
  <si>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</si>
  <si>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</si>
  <si>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</si>
  <si>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</si>
  <si>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</si>
  <si>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</si>
  <si>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</si>
  <si>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</si>
  <si>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</si>
  <si>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</si>
  <si>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</si>
  <si>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</si>
  <si>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</si>
  <si>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</si>
  <si>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</si>
  <si>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</si>
  <si>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</si>
  <si>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</si>
  <si>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</si>
  <si>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</si>
  <si>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</si>
  <si>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</si>
  <si>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</si>
  <si>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</si>
  <si>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</si>
  <si>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</si>
  <si>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</si>
  <si>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</si>
  <si>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</si>
  <si>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</si>
  <si>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</si>
  <si>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</si>
  <si>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</si>
  <si>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</si>
  <si>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</si>
  <si>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</si>
  <si>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</si>
  <si>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</si>
  <si>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</si>
  <si>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</si>
  <si>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</si>
  <si>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</si>
  <si>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</si>
  <si>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</si>
  <si>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</si>
  <si>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</si>
  <si>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</si>
  <si>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</si>
  <si>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</si>
  <si>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</si>
  <si>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</si>
  <si>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</si>
  <si>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</si>
  <si>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</si>
  <si>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</si>
  <si>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</si>
  <si>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</si>
  <si>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</si>
  <si>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</si>
  <si>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</si>
  <si>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</si>
  <si>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</si>
  <si>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</si>
  <si>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</si>
  <si>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</si>
  <si>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</si>
  <si>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</si>
  <si>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</si>
  <si>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</si>
  <si>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</si>
  <si>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</si>
  <si>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</si>
  <si>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</si>
  <si>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</si>
  <si>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</si>
  <si>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</si>
  <si>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</si>
  <si>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</si>
  <si>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</si>
  <si>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</si>
  <si>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</si>
  <si>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</si>
  <si>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</si>
  <si>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</si>
  <si>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</si>
  <si>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</si>
  <si>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</si>
  <si>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</si>
  <si>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</si>
  <si>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</si>
  <si>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</si>
  <si>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</si>
  <si>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</si>
  <si>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</si>
  <si>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</si>
  <si>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</si>
  <si>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</si>
  <si>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</si>
  <si>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</si>
  <si>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</si>
  <si>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</si>
  <si>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</si>
  <si>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</si>
  <si>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</si>
  <si>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</si>
  <si>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</si>
  <si>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</si>
  <si>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</si>
  <si>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</si>
  <si>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</si>
  <si>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</si>
  <si>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</si>
  <si>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</si>
  <si>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</si>
  <si>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</si>
  <si>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</si>
  <si>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</si>
  <si>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</si>
  <si>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</si>
  <si>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</si>
  <si>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</si>
  <si>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</si>
  <si>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</si>
  <si>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</si>
  <si>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</si>
  <si>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</si>
  <si>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</si>
  <si>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</si>
  <si>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</si>
  <si>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</si>
  <si>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</si>
  <si>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</si>
  <si>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</si>
  <si>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</si>
  <si>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</si>
  <si>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</si>
  <si>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</si>
  <si>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</si>
  <si>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</si>
  <si>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</si>
  <si>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</si>
  <si>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</si>
  <si>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</si>
  <si>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</si>
  <si>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</si>
  <si>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</si>
  <si>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</si>
  <si>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</si>
  <si>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</si>
  <si>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</si>
  <si>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</si>
  <si>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</si>
  <si>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</si>
  <si>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</si>
  <si>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</si>
  <si>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</si>
  <si>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</si>
  <si>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</si>
  <si>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</si>
  <si>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</si>
  <si>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</si>
  <si>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</si>
  <si>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</si>
  <si>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</si>
  <si>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</si>
  <si>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</si>
  <si>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</si>
  <si>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</si>
  <si>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</si>
  <si>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</si>
  <si>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</si>
  <si>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</si>
  <si>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</si>
  <si>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</si>
  <si>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</si>
  <si>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</si>
  <si>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</si>
  <si>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</si>
  <si>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</si>
  <si>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</si>
  <si>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</si>
  <si>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</si>
  <si>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</si>
  <si>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</si>
  <si>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</si>
  <si>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</si>
  <si>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</si>
  <si>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</si>
  <si>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</si>
  <si>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</si>
  <si>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</si>
  <si>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</si>
  <si>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</si>
  <si>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</si>
  <si>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</si>
  <si>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</si>
  <si>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</si>
  <si>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</si>
  <si>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</si>
  <si>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</si>
  <si>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</si>
  <si>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</si>
  <si>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</si>
  <si>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</si>
  <si>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</si>
  <si>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</si>
  <si>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</si>
  <si>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</si>
  <si>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</si>
  <si>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</si>
  <si>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</si>
  <si>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</si>
  <si>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</si>
  <si>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</si>
  <si>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</si>
  <si>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</si>
  <si>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</si>
  <si>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</si>
  <si>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</si>
  <si>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</si>
  <si>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</si>
  <si>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</si>
  <si>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</si>
  <si>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</si>
  <si>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</si>
  <si>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</si>
  <si>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</si>
  <si>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</si>
  <si>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</si>
  <si>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</si>
  <si>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</si>
  <si>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</si>
  <si>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</si>
  <si>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</si>
  <si>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</si>
  <si>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</si>
  <si>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</si>
  <si>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</si>
  <si>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</si>
  <si>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</si>
  <si>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</si>
  <si>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</si>
  <si>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</si>
  <si>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</si>
  <si>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</si>
  <si>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</si>
  <si>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</si>
  <si>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</si>
  <si>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</si>
  <si>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</si>
  <si>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</si>
  <si>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</si>
  <si>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</si>
  <si>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</si>
  <si>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</si>
  <si>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</si>
  <si>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</si>
  <si>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</si>
  <si>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</si>
  <si>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</si>
  <si>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</si>
  <si>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</si>
  <si>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</si>
  <si>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</si>
  <si>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</si>
  <si>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</si>
  <si>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</si>
  <si>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</si>
  <si>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</si>
  <si>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</si>
  <si>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</si>
  <si>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</si>
  <si>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</si>
  <si>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</si>
  <si>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</si>
  <si>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</si>
  <si>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</si>
  <si>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</si>
  <si>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</si>
  <si>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</si>
  <si>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</si>
  <si>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</si>
  <si>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</si>
  <si>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</si>
  <si>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</si>
  <si>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</si>
  <si>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</si>
  <si>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</si>
  <si>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</si>
  <si>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</si>
  <si>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</si>
  <si>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</si>
  <si>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</si>
  <si>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</si>
  <si>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</si>
  <si>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</si>
  <si>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</si>
  <si>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</si>
  <si>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</si>
  <si>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</si>
  <si>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</si>
  <si>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</si>
  <si>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</si>
  <si>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</si>
  <si>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</si>
  <si>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</si>
  <si>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</si>
  <si>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</si>
  <si>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</si>
  <si>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</si>
  <si>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</si>
  <si>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</si>
  <si>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</si>
  <si>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</si>
  <si>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</si>
  <si>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</si>
  <si>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</si>
  <si>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</si>
  <si>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</si>
  <si>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</si>
  <si>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</si>
  <si>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</si>
  <si>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</si>
  <si>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</si>
  <si>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</si>
  <si>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</si>
  <si>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</si>
  <si>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</si>
  <si>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</si>
  <si>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</si>
  <si>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</si>
  <si>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</si>
  <si>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</si>
  <si>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</si>
  <si>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</si>
  <si>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</si>
  <si>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</si>
  <si>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</si>
  <si>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</si>
  <si>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</si>
  <si>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</si>
  <si>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</si>
  <si>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</si>
  <si>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</si>
  <si>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</si>
  <si>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</si>
  <si>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</si>
  <si>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</si>
  <si>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</si>
  <si>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</si>
  <si>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</si>
  <si>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</si>
  <si>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</si>
  <si>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</si>
  <si>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</si>
  <si>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</si>
  <si>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</si>
  <si>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</si>
  <si>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</si>
  <si>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</si>
  <si>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</si>
  <si>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</si>
  <si>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</si>
  <si>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</si>
  <si>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</si>
  <si>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</si>
  <si>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</si>
  <si>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</si>
  <si>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</si>
  <si>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</si>
  <si>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</si>
  <si>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</si>
  <si>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</si>
  <si>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</si>
  <si>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</si>
  <si>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</si>
  <si>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</si>
  <si>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</si>
  <si>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</si>
  <si>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</si>
  <si>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</si>
  <si>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</si>
  <si>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</si>
  <si>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</si>
  <si>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</si>
  <si>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</si>
  <si>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</si>
  <si>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</si>
  <si>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</si>
  <si>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</si>
  <si>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</si>
  <si>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</si>
  <si>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</si>
  <si>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</si>
  <si>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</si>
  <si>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</si>
  <si>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</si>
  <si>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</si>
  <si>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</si>
  <si>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</si>
  <si>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</si>
  <si>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</si>
  <si>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</si>
  <si>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</si>
  <si>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</si>
  <si>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</si>
  <si>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</si>
  <si>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</si>
  <si>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</si>
  <si>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</si>
  <si>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</si>
  <si>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</si>
  <si>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</si>
  <si>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</si>
  <si>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</si>
  <si>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</si>
  <si>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</si>
  <si>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</si>
  <si>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</si>
  <si>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</si>
  <si>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</si>
  <si>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</si>
  <si>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</si>
  <si>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</si>
  <si>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</si>
  <si>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</si>
  <si>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</si>
  <si>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</si>
  <si>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</si>
  <si>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</si>
  <si>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</si>
  <si>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</si>
  <si>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</si>
  <si>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</si>
  <si>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</si>
  <si>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</si>
  <si>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</si>
  <si>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</si>
  <si>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</si>
  <si>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</si>
  <si>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</si>
  <si>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</si>
  <si>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</si>
  <si>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</si>
  <si>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</si>
  <si>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</si>
  <si>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</si>
  <si>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</si>
  <si>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</si>
  <si>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</si>
  <si>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</si>
  <si>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</si>
  <si>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</si>
  <si>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</si>
  <si>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</si>
  <si>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</si>
  <si>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</si>
  <si>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</si>
  <si>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</si>
  <si>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</si>
  <si>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</si>
  <si>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</si>
  <si>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</si>
  <si>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</si>
  <si>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</si>
  <si>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</si>
  <si>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</si>
  <si>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</si>
  <si>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</si>
  <si>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</si>
  <si>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</si>
  <si>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</si>
  <si>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</si>
  <si>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</si>
  <si>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</si>
  <si>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</si>
  <si>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</si>
  <si>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</si>
  <si>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</si>
  <si>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</si>
  <si>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</si>
  <si>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</si>
  <si>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</si>
  <si>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</si>
  <si>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</si>
  <si>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</si>
  <si>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</si>
  <si>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</si>
  <si>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</si>
  <si>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</si>
  <si>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</si>
  <si>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</si>
  <si>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</si>
  <si>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</si>
  <si>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</si>
  <si>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</si>
  <si>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</si>
  <si>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</si>
  <si>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</si>
  <si>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</si>
  <si>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</si>
  <si>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</si>
  <si>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</si>
  <si>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</si>
  <si>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</si>
  <si>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</si>
  <si>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</si>
  <si>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</si>
  <si>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</si>
  <si>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</si>
  <si>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</si>
  <si>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</si>
  <si>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</si>
  <si>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</si>
  <si>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</si>
  <si>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</si>
  <si>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</si>
  <si>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</si>
  <si>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</si>
  <si>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</si>
  <si>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</si>
  <si>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</si>
  <si>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</si>
  <si>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</si>
  <si>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</si>
  <si>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</si>
  <si>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</si>
  <si>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</si>
  <si>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</si>
  <si>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</si>
  <si>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</si>
  <si>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</si>
  <si>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</si>
  <si>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</si>
  <si>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</si>
  <si>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</si>
  <si>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</si>
  <si>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</si>
  <si>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</si>
  <si>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</si>
  <si>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</si>
  <si>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</si>
  <si>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</si>
  <si>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</si>
  <si>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</si>
  <si>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</si>
  <si>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</si>
  <si>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</si>
  <si>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</si>
  <si>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</si>
  <si>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</si>
  <si>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</si>
  <si>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</si>
  <si>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</si>
  <si>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</si>
  <si>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</si>
  <si>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</si>
  <si>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</si>
  <si>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</si>
  <si>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</si>
  <si>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</si>
  <si>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</si>
  <si>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</si>
  <si>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</si>
  <si>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</si>
  <si>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</si>
  <si>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</si>
  <si>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</si>
  <si>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</si>
  <si>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</si>
  <si>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</si>
  <si>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</si>
  <si>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</si>
  <si>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</si>
  <si>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</si>
  <si>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</si>
  <si>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</si>
  <si>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</si>
  <si>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</si>
  <si>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</si>
  <si>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</si>
  <si>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</si>
  <si>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</si>
  <si>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</si>
  <si>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</si>
  <si>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</si>
  <si>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</si>
  <si>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</si>
  <si>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</si>
  <si>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</si>
  <si>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</si>
  <si>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</si>
  <si>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</si>
  <si>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</si>
  <si>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</si>
  <si>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</si>
  <si>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</si>
  <si>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</si>
  <si>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</si>
  <si>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</si>
  <si>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</si>
  <si>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</si>
  <si>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</si>
  <si>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</si>
  <si>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</si>
  <si>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</si>
  <si>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</si>
  <si>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</si>
  <si>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</si>
  <si>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</si>
  <si>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</si>
  <si>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</si>
  <si>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</si>
  <si>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</si>
  <si>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</si>
  <si>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</si>
  <si>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</si>
  <si>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</si>
  <si>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</si>
  <si>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</si>
  <si>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</si>
  <si>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</si>
  <si>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</si>
  <si>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</si>
  <si>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</si>
  <si>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</si>
  <si>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</si>
  <si>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</si>
  <si>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</si>
  <si>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</si>
  <si>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</si>
  <si>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</si>
  <si>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</si>
  <si>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</si>
  <si>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</si>
  <si>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</si>
  <si>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</si>
  <si>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</si>
  <si>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</si>
  <si>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</si>
  <si>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</si>
  <si>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</si>
  <si>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</si>
  <si>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</si>
  <si>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</si>
  <si>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</si>
  <si>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</si>
  <si>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</si>
  <si>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</si>
  <si>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</si>
  <si>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</si>
  <si>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</si>
  <si>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</si>
  <si>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</si>
  <si>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</si>
  <si>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</si>
  <si>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</si>
  <si>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</si>
  <si>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</si>
  <si>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</si>
  <si>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</si>
  <si>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</si>
  <si>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</si>
  <si>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</si>
  <si>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</si>
  <si>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</si>
  <si>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</si>
  <si>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</si>
  <si>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</si>
  <si>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</si>
  <si>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</si>
  <si>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</si>
  <si>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</si>
  <si>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</si>
  <si>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</si>
  <si>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</si>
  <si>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</si>
  <si>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</si>
  <si>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</si>
  <si>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</si>
  <si>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</si>
  <si>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</si>
  <si>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</si>
  <si>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</si>
  <si>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</si>
  <si>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</si>
  <si>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</si>
  <si>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</si>
  <si>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</si>
  <si>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</si>
  <si>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</si>
  <si>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</si>
  <si>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</si>
  <si>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</si>
  <si>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</si>
  <si>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</si>
  <si>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</si>
  <si>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</si>
  <si>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</si>
  <si>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</si>
  <si>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</si>
  <si>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</si>
  <si>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</si>
  <si>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</si>
  <si>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</si>
  <si>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</si>
  <si>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</si>
  <si>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</si>
  <si>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</si>
  <si>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</si>
  <si>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</si>
  <si>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</si>
  <si>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</si>
  <si>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</si>
  <si>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</si>
  <si>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</si>
  <si>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</si>
  <si>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</si>
  <si>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</si>
  <si>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</si>
  <si>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</si>
  <si>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</si>
  <si>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</si>
  <si>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</si>
  <si>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</si>
  <si>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</si>
  <si>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</si>
  <si>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</si>
  <si>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</si>
  <si>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</si>
  <si>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</si>
  <si>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</si>
  <si>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</si>
  <si>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</si>
  <si>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</si>
  <si>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</si>
  <si>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</si>
  <si>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</si>
  <si>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</si>
  <si>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</si>
  <si>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</si>
  <si>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</si>
  <si>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</si>
  <si>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</si>
  <si>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</si>
  <si>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</si>
  <si>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</si>
  <si>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</si>
  <si>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</si>
  <si>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</si>
  <si>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</si>
  <si>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</si>
  <si>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</si>
  <si>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</si>
  <si>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</si>
  <si>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</si>
  <si>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</si>
  <si>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</si>
  <si>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</si>
  <si>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</si>
  <si>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</si>
  <si>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</si>
  <si>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</si>
  <si>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</si>
  <si>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</si>
  <si>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</si>
  <si>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</si>
  <si>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</si>
  <si>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</si>
  <si>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</si>
  <si>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</si>
  <si>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</si>
  <si>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</si>
  <si>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</si>
  <si>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</si>
  <si>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</si>
  <si>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</si>
  <si>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</si>
  <si>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</si>
  <si>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</si>
  <si>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</si>
  <si>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</si>
  <si>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</si>
  <si>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</si>
  <si>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</si>
  <si>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</si>
  <si>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</si>
  <si>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</si>
  <si>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</si>
  <si>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</si>
  <si>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</si>
  <si>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</si>
  <si>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</si>
  <si>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</si>
  <si>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</si>
  <si>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</si>
  <si>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</si>
  <si>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</si>
  <si>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</si>
  <si>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</si>
  <si>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</si>
  <si>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</si>
  <si>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</si>
  <si>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</si>
  <si>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</si>
  <si>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</si>
  <si>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</si>
  <si>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</si>
  <si>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</si>
  <si>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</si>
  <si>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</si>
  <si>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</si>
  <si>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</si>
  <si>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</si>
  <si>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</si>
  <si>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</si>
  <si>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</si>
  <si>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</si>
  <si>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</si>
  <si>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</si>
  <si>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</si>
  <si>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</si>
  <si>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</si>
  <si>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</si>
  <si>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</si>
  <si>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</si>
  <si>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</si>
  <si>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</si>
  <si>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</si>
  <si>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</si>
  <si>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</si>
  <si>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</si>
  <si>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</si>
  <si>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</si>
  <si>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</si>
  <si>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</si>
  <si>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</si>
  <si>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</si>
  <si>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</si>
  <si>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</si>
  <si>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</si>
  <si>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</si>
  <si>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</si>
  <si>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</si>
  <si>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</si>
  <si>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</si>
  <si>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</si>
  <si>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</si>
  <si>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</si>
  <si>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</si>
  <si>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</si>
  <si>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</si>
  <si>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</si>
  <si>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</si>
  <si>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</si>
  <si>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</si>
  <si>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</si>
  <si>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</si>
  <si>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</si>
  <si>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</si>
  <si>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</si>
  <si>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</si>
  <si>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</si>
  <si>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</si>
  <si>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</si>
  <si>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</si>
  <si>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</si>
  <si>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</si>
  <si>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</si>
  <si>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</si>
  <si>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</si>
  <si>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</si>
  <si>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</si>
  <si>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</si>
  <si>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</si>
  <si>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</si>
  <si>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</si>
  <si>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</si>
  <si>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</si>
  <si>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</si>
  <si>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</si>
  <si>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</si>
  <si>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</si>
  <si>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</si>
  <si>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</si>
  <si>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</si>
  <si>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</si>
  <si>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</si>
  <si>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</si>
  <si>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</si>
  <si>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</si>
  <si>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</si>
  <si>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</si>
  <si>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</si>
  <si>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</si>
  <si>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</si>
  <si>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</si>
  <si>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</si>
  <si>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</si>
  <si>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</si>
  <si>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</si>
  <si>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</si>
  <si>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</si>
  <si>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</si>
  <si>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</si>
  <si>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</si>
  <si>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</si>
  <si>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</si>
  <si>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</si>
  <si>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</si>
  <si>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</si>
  <si>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</si>
  <si>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</si>
  <si>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</si>
  <si>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</si>
  <si>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</si>
  <si>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</si>
  <si>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</si>
  <si>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</si>
  <si>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</si>
  <si>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</si>
  <si>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</si>
  <si>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</si>
  <si>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</si>
  <si>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</si>
  <si>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</si>
  <si>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</si>
  <si>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</si>
  <si>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</si>
  <si>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</si>
  <si>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</si>
  <si>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</si>
  <si>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</si>
  <si>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</si>
  <si>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</si>
  <si>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</si>
  <si>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</si>
  <si>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</si>
  <si>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</si>
  <si>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</si>
  <si>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</si>
  <si>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</si>
  <si>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</si>
  <si>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</si>
  <si>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</si>
  <si>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</si>
  <si>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</si>
  <si>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</si>
  <si>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</si>
  <si>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</si>
  <si>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</si>
  <si>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</si>
  <si>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</si>
  <si>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</si>
  <si>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</si>
  <si>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</si>
  <si>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</si>
  <si>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</si>
  <si>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</si>
  <si>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</si>
  <si>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</si>
  <si>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</si>
  <si>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</si>
  <si>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</si>
  <si>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</si>
  <si>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</si>
  <si>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</si>
  <si>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</si>
  <si>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</si>
  <si>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</si>
  <si>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</si>
  <si>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</si>
  <si>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</si>
  <si>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</si>
  <si>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</si>
  <si>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</si>
  <si>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</si>
  <si>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</si>
  <si>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</si>
  <si>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</si>
  <si>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</si>
  <si>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</si>
  <si>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</si>
  <si>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</si>
  <si>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</si>
  <si>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</si>
  <si>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</si>
  <si>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</si>
  <si>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</si>
  <si>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</si>
  <si>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</si>
  <si>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</si>
  <si>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</si>
  <si>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</si>
  <si>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</si>
  <si>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</si>
  <si>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</si>
  <si>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</si>
  <si>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</si>
  <si>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</si>
  <si>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</si>
  <si>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</si>
  <si>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</si>
  <si>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</si>
  <si>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</si>
  <si>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</si>
  <si>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</si>
  <si>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</si>
  <si>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</si>
  <si>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</si>
  <si>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</si>
  <si>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</si>
  <si>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</si>
  <si>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</si>
  <si>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</si>
  <si>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</si>
  <si>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</si>
  <si>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</si>
  <si>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</si>
  <si>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</si>
  <si>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</si>
  <si>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</si>
  <si>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</si>
  <si>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</si>
  <si>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</si>
  <si>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</si>
  <si>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</si>
  <si>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</si>
  <si>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</si>
  <si>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</si>
  <si>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</si>
  <si>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</si>
  <si>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</si>
  <si>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</si>
  <si>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</si>
  <si>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</si>
  <si>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</si>
  <si>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</si>
  <si>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</si>
  <si>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</si>
  <si>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</si>
  <si>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</si>
  <si>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</si>
  <si>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</si>
  <si>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</si>
  <si>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</si>
  <si>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</si>
  <si>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</si>
  <si>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</si>
  <si>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</si>
  <si>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</si>
  <si>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</si>
  <si>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</si>
  <si>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</si>
  <si>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</si>
  <si>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</si>
  <si>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</si>
  <si>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</si>
  <si>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</si>
  <si>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</si>
  <si>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</si>
  <si>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</si>
  <si>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</si>
  <si>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</si>
  <si>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</si>
  <si>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</si>
  <si>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</si>
  <si>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</si>
  <si>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</si>
  <si>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</si>
  <si>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</si>
  <si>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</si>
  <si>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</si>
  <si>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</si>
  <si>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</si>
  <si>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</si>
  <si>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</si>
  <si>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</si>
  <si>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</si>
  <si>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</si>
  <si>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</si>
  <si>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</si>
  <si>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</si>
  <si>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</si>
  <si>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</si>
  <si>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</si>
  <si>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</si>
  <si>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</si>
  <si>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</si>
  <si>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</si>
  <si>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</si>
  <si>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</si>
  <si>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</si>
  <si>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</si>
  <si>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</si>
  <si>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</si>
  <si>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</si>
  <si>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</si>
  <si>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</si>
  <si>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</si>
  <si>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</si>
  <si>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</si>
  <si>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</si>
  <si>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</si>
  <si>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</si>
  <si>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</si>
  <si>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</si>
  <si>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</si>
  <si>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</si>
  <si>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</si>
  <si>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</si>
  <si>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</si>
  <si>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</si>
  <si>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</si>
  <si>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</si>
  <si>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</si>
  <si>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</si>
  <si>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</si>
  <si>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</si>
  <si>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</si>
  <si>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</si>
  <si>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</si>
  <si>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</si>
  <si>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</si>
  <si>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</si>
  <si>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</si>
  <si>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</si>
  <si>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</si>
  <si>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</si>
  <si>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</si>
  <si>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</si>
  <si>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</si>
  <si>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</si>
  <si>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</si>
  <si>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</si>
  <si>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</si>
  <si>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</si>
  <si>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</si>
  <si>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</si>
  <si>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</si>
  <si>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</si>
  <si>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</si>
  <si>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</si>
  <si>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</si>
  <si>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</si>
  <si>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</si>
  <si>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</si>
  <si>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</si>
  <si>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</si>
  <si>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</si>
  <si>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</si>
  <si>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</si>
  <si>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</si>
  <si>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</si>
  <si>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</si>
  <si>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</si>
  <si>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</si>
  <si>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</si>
  <si>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</si>
  <si>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</si>
  <si>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</si>
  <si>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</si>
  <si>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</si>
  <si>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</si>
  <si>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</si>
  <si>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</si>
  <si>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</si>
  <si>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</si>
  <si>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</si>
  <si>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</si>
  <si>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</si>
  <si>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</si>
  <si>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</si>
  <si>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</si>
  <si>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</si>
  <si>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</si>
  <si>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</si>
  <si>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</si>
  <si>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</si>
  <si>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</si>
  <si>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</si>
  <si>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</si>
  <si>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</si>
  <si>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</si>
  <si>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</si>
  <si>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</si>
  <si>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</si>
  <si>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</si>
  <si>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</si>
  <si>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</si>
  <si>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</si>
  <si>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</si>
  <si>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</si>
  <si>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</si>
  <si>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</si>
  <si>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</si>
  <si>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</si>
  <si>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</si>
  <si>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</si>
  <si>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</si>
  <si>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</si>
  <si>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</si>
  <si>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</si>
  <si>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</si>
  <si>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</si>
  <si>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</si>
  <si>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</si>
  <si>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</si>
  <si>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</si>
  <si>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</si>
  <si>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</si>
  <si>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</si>
  <si>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</si>
  <si>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</si>
  <si>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</si>
  <si>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</si>
  <si>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</si>
  <si>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</si>
  <si>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</si>
  <si>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</si>
  <si>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</si>
  <si>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</si>
  <si>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</si>
  <si>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</si>
  <si>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</si>
  <si>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</si>
  <si>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</si>
  <si>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</si>
  <si>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</si>
  <si>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</si>
  <si>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</si>
  <si>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</si>
  <si>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</si>
  <si>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</si>
  <si>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</si>
  <si>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</si>
  <si>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</si>
  <si>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</si>
  <si>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</si>
  <si>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</si>
  <si>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</si>
  <si>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</si>
  <si>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</si>
  <si>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</si>
  <si>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</si>
  <si>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</si>
  <si>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</si>
  <si>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</si>
  <si>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</si>
  <si>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</si>
  <si>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</si>
  <si>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</si>
  <si>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</si>
  <si>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</si>
  <si>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</si>
  <si>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</si>
  <si>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</si>
  <si>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</si>
  <si>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</si>
  <si>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</si>
  <si>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</si>
  <si>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</si>
  <si>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</si>
  <si>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</si>
  <si>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</si>
  <si>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</si>
  <si>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</si>
  <si>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</si>
  <si>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</si>
  <si>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</si>
  <si>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</si>
  <si>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</si>
  <si>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</si>
  <si>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</si>
  <si>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</si>
  <si>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</si>
  <si>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</si>
  <si>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</si>
  <si>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</si>
  <si>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</si>
  <si>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</si>
  <si>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</si>
  <si>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</si>
  <si>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</si>
  <si>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</si>
  <si>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</si>
  <si>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</si>
  <si>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</si>
  <si>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</si>
  <si>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</si>
  <si>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</si>
  <si>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</si>
  <si>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</si>
  <si>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</si>
  <si>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</si>
  <si>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</si>
  <si>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</si>
  <si>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</si>
  <si>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</si>
  <si>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</si>
  <si>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</si>
  <si>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</si>
  <si>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</si>
  <si>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</si>
  <si>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</si>
  <si>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</si>
  <si>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</si>
  <si>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</si>
  <si>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</si>
  <si>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</si>
  <si>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</si>
  <si>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</si>
  <si>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</si>
  <si>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</si>
  <si>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</si>
  <si>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</si>
  <si>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</si>
  <si>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</si>
  <si>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</si>
  <si>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</si>
  <si>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</si>
  <si>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</si>
  <si>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</si>
  <si>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</si>
  <si>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</si>
  <si>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</si>
  <si>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</si>
  <si>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</si>
  <si>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</si>
  <si>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</si>
  <si>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</si>
  <si>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</si>
  <si>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</si>
  <si>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</si>
  <si>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</si>
  <si>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</si>
  <si>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</si>
  <si>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</si>
  <si>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</si>
  <si>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</si>
  <si>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</si>
  <si>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</si>
  <si>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</si>
  <si>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</si>
  <si>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</si>
  <si>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</si>
  <si>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</si>
  <si>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</si>
  <si>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</si>
  <si>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</si>
  <si>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</si>
  <si>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</si>
  <si>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</si>
  <si>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</si>
  <si>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</si>
  <si>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</si>
  <si>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</si>
  <si>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</si>
  <si>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</si>
  <si>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</si>
  <si>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</si>
  <si>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</si>
  <si>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</si>
  <si>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</si>
  <si>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</si>
  <si>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</si>
  <si>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</si>
  <si>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</si>
  <si>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</si>
  <si>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</si>
  <si>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</si>
  <si>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</si>
  <si>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</si>
  <si>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</si>
  <si>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</si>
  <si>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</si>
  <si>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</si>
  <si>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</si>
  <si>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</si>
  <si>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</si>
  <si>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</si>
  <si>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</si>
  <si>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</si>
  <si>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</si>
  <si>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</si>
  <si>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</si>
  <si>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</si>
  <si>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</si>
  <si>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</si>
  <si>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</si>
  <si>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</si>
  <si>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</si>
  <si>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</si>
  <si>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</si>
  <si>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</si>
  <si>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</si>
  <si>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</si>
  <si>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</si>
  <si>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</si>
  <si>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</si>
  <si>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</si>
  <si>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</si>
  <si>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</si>
  <si>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</si>
  <si>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</si>
  <si>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</si>
  <si>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</si>
  <si>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</si>
  <si>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</si>
  <si>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</si>
  <si>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</si>
  <si>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</si>
  <si>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</si>
  <si>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</si>
  <si>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</si>
  <si>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</si>
  <si>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</si>
  <si>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</si>
  <si>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</si>
  <si>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</si>
  <si>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</si>
  <si>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</si>
  <si>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</si>
  <si>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</si>
  <si>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</si>
  <si>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</si>
  <si>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</si>
  <si>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</si>
  <si>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</si>
  <si>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</si>
  <si>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</si>
  <si>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</si>
  <si>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</si>
  <si>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</si>
  <si>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</si>
  <si>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</si>
  <si>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</si>
  <si>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</si>
  <si>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</si>
  <si>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</si>
  <si>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</si>
  <si>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</si>
  <si>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</si>
  <si>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</si>
  <si>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</si>
  <si>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</si>
  <si>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</si>
  <si>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</si>
  <si>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</si>
  <si>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</si>
  <si>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</si>
  <si>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</si>
  <si>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</si>
  <si>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</si>
  <si>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</si>
  <si>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</si>
  <si>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</si>
  <si>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</si>
  <si>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</si>
  <si>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</si>
  <si>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</si>
  <si>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</si>
  <si>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</si>
  <si>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</si>
  <si>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</si>
  <si>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</si>
  <si>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</si>
  <si>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</si>
  <si>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</si>
  <si>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</si>
  <si>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</si>
  <si>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</si>
  <si>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</si>
  <si>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</si>
  <si>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</si>
  <si>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</si>
  <si>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</si>
  <si>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</si>
  <si>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</si>
  <si>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</si>
  <si>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</si>
  <si>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</si>
  <si>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</si>
  <si>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</si>
  <si>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</si>
  <si>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</si>
  <si>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</si>
  <si>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</si>
  <si>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</si>
  <si>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</si>
  <si>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</si>
  <si>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</si>
  <si>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</si>
  <si>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</si>
  <si>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</si>
  <si>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</si>
  <si>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</si>
  <si>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</si>
  <si>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</si>
  <si>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</si>
  <si>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</si>
  <si>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</si>
  <si>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</si>
  <si>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</si>
  <si>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</si>
  <si>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</si>
  <si>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</si>
  <si>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</si>
  <si>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</si>
  <si>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</si>
  <si>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</si>
  <si>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</si>
  <si>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</si>
  <si>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</si>
  <si>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</si>
  <si>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</si>
  <si>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</si>
  <si>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</si>
  <si>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</si>
  <si>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</si>
  <si>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</si>
  <si>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</si>
  <si>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</si>
  <si>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</si>
  <si>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</si>
  <si>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</si>
  <si>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</si>
  <si>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</si>
  <si>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</si>
  <si>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</si>
  <si>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</si>
  <si>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</si>
  <si>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</si>
  <si>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</si>
  <si>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</si>
  <si>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</si>
  <si>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</si>
  <si>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</si>
  <si>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</si>
  <si>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</si>
  <si>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</si>
  <si>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</si>
  <si>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</si>
  <si>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</si>
  <si>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</si>
  <si>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</si>
  <si>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</si>
  <si>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</si>
  <si>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</si>
  <si>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</si>
  <si>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</si>
  <si>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</si>
  <si>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</si>
  <si>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</si>
  <si>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</si>
  <si>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</si>
  <si>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</si>
  <si>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</si>
  <si>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</si>
  <si>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</si>
  <si>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</si>
  <si>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</si>
  <si>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</si>
  <si>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</si>
  <si>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</si>
  <si>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</si>
  <si>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</si>
  <si>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</si>
  <si>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</si>
  <si>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</si>
  <si>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</si>
  <si>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</si>
  <si>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</si>
  <si>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</si>
  <si>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</si>
  <si>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</si>
  <si>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</si>
  <si>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</si>
  <si>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</si>
  <si>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</si>
  <si>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</si>
  <si>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</si>
  <si>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</si>
  <si>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</si>
  <si>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</si>
  <si>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</si>
  <si>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</si>
  <si>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</si>
  <si>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</si>
  <si>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</si>
  <si>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</si>
  <si>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</si>
  <si>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</si>
  <si>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</si>
  <si>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</si>
  <si>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</si>
  <si>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</si>
  <si>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</si>
  <si>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</si>
  <si>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</si>
  <si>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</si>
  <si>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</si>
  <si>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</si>
  <si>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</si>
  <si>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</si>
  <si>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</si>
  <si>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</si>
  <si>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</si>
  <si>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</si>
  <si>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</si>
  <si>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</si>
  <si>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</si>
  <si>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</si>
  <si>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</si>
  <si>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</si>
  <si>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</si>
  <si>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</si>
  <si>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</si>
  <si>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</si>
  <si>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</si>
  <si>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</si>
  <si>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</si>
  <si>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</si>
  <si>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</si>
  <si>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</si>
  <si>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</si>
  <si>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</si>
  <si>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</si>
  <si>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</si>
  <si>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</si>
  <si>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</si>
  <si>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</si>
  <si>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</si>
  <si>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</si>
  <si>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</si>
  <si>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</si>
  <si>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</si>
  <si>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</si>
  <si>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</si>
  <si>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</si>
  <si>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</si>
  <si>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</si>
  <si>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</si>
  <si>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</si>
  <si>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</si>
  <si>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</si>
  <si>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</si>
  <si>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</si>
  <si>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</si>
  <si>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</si>
  <si>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</si>
  <si>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</si>
  <si>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</si>
  <si>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</si>
  <si>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</si>
  <si>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</si>
  <si>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</si>
  <si>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</si>
  <si>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</si>
  <si>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</si>
  <si>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</si>
  <si>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</si>
  <si>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</si>
  <si>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</si>
  <si>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</si>
  <si>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</si>
  <si>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</si>
  <si>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</si>
  <si>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</si>
  <si>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</si>
  <si>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</si>
  <si>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</si>
  <si>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</si>
  <si>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</si>
  <si>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</si>
  <si>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</si>
  <si>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</si>
  <si>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</si>
  <si>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</si>
  <si>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</si>
  <si>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</si>
  <si>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</si>
  <si>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</si>
  <si>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</si>
  <si>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</si>
  <si>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</si>
  <si>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</si>
  <si>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</si>
  <si>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</si>
  <si>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</si>
  <si>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</si>
  <si>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</si>
  <si>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</si>
  <si>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</si>
  <si>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</si>
  <si>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</si>
  <si>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</si>
  <si>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</si>
  <si>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</si>
  <si>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</si>
  <si>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</si>
  <si>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</si>
  <si>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</si>
  <si>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</si>
  <si>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</si>
  <si>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</si>
  <si>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</si>
  <si>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</si>
  <si>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</si>
  <si>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</si>
  <si>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</si>
  <si>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</si>
  <si>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</si>
  <si>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</si>
  <si>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</si>
  <si>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</si>
  <si>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</si>
  <si>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</si>
  <si>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</si>
  <si>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</si>
  <si>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</si>
  <si>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</si>
  <si>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</si>
  <si>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</si>
  <si>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</si>
  <si>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</si>
  <si>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</si>
  <si>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</si>
  <si>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</si>
  <si>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</si>
  <si>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</si>
  <si>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</si>
  <si>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</si>
  <si>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</si>
  <si>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</si>
  <si>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</si>
  <si>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</si>
  <si>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</si>
  <si>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</si>
  <si>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</si>
  <si>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</si>
  <si>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</si>
  <si>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</si>
  <si>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</si>
  <si>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</si>
  <si>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</si>
  <si>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</si>
  <si>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</si>
  <si>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</si>
  <si>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</si>
  <si>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</si>
  <si>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</si>
  <si>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</si>
  <si>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</si>
  <si>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</si>
  <si>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</si>
  <si>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</si>
  <si>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</si>
  <si>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</si>
  <si>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</si>
  <si>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</si>
  <si>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</si>
  <si>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</si>
  <si>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</si>
  <si>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</si>
  <si>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</si>
  <si>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</si>
  <si>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</si>
  <si>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</si>
  <si>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</si>
  <si>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</si>
  <si>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</si>
  <si>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</si>
  <si>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</si>
  <si>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</si>
  <si>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</si>
  <si>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</si>
  <si>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</si>
  <si>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</si>
  <si>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</si>
  <si>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</si>
  <si>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</si>
  <si>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</si>
  <si>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</si>
  <si>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</si>
  <si>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</si>
  <si>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</si>
  <si>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</si>
  <si>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</si>
  <si>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</si>
  <si>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</si>
  <si>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</si>
  <si>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</si>
  <si>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</si>
  <si>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</si>
  <si>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</si>
  <si>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</si>
  <si>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</si>
  <si>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</si>
  <si>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</si>
  <si>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</si>
  <si>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</si>
  <si>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</si>
  <si>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</si>
  <si>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</si>
  <si>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</si>
  <si>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</si>
  <si>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</si>
  <si>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</si>
  <si>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</si>
  <si>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</si>
  <si>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</si>
  <si>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</si>
  <si>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</si>
  <si>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</si>
  <si>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</si>
  <si>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</si>
  <si>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</si>
  <si>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</si>
  <si>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</si>
  <si>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</si>
  <si>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</si>
  <si>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</si>
  <si>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</si>
  <si>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</si>
  <si>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</si>
  <si>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</si>
  <si>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</si>
  <si>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</si>
  <si>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</si>
  <si>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</si>
  <si>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</si>
  <si>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</si>
  <si>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</si>
  <si>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</si>
  <si>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</si>
  <si>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</si>
  <si>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</si>
  <si>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</si>
  <si>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</si>
  <si>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</si>
  <si>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</si>
  <si>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</si>
  <si>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</si>
  <si>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</si>
  <si>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</si>
  <si>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</si>
  <si>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</si>
  <si>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</si>
  <si>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</si>
  <si>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</si>
  <si>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</si>
  <si>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</si>
  <si>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</si>
  <si>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</si>
  <si>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</si>
  <si>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</si>
  <si>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</si>
  <si>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</si>
  <si>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</si>
  <si>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</si>
  <si>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</si>
  <si>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</si>
  <si>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</si>
  <si>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</si>
  <si>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</si>
  <si>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</si>
  <si>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</si>
  <si>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</si>
  <si>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</si>
  <si>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</si>
  <si>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</si>
  <si>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</si>
  <si>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</si>
  <si>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</si>
  <si>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</si>
  <si>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</si>
  <si>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</si>
  <si>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</si>
  <si>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</si>
  <si>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</si>
  <si>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</si>
  <si>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</si>
  <si>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</si>
  <si>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</si>
  <si>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</si>
  <si>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</si>
  <si>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</si>
  <si>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</si>
  <si>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</si>
  <si>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</si>
  <si>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</si>
  <si>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</si>
  <si>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</si>
  <si>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</si>
  <si>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</si>
  <si>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</si>
  <si>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</si>
  <si>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</si>
  <si>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</si>
  <si>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</si>
  <si>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</si>
  <si>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</si>
  <si>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</si>
  <si>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</si>
  <si>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</si>
  <si>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</si>
  <si>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</si>
  <si>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</si>
  <si>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</si>
  <si>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</si>
  <si>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</si>
  <si>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</si>
  <si>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</si>
  <si>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</si>
  <si>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</si>
  <si>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</si>
  <si>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</si>
  <si>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</si>
  <si>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</si>
  <si>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</si>
  <si>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</si>
  <si>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</si>
  <si>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</si>
  <si>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</si>
  <si>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</si>
  <si>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</si>
  <si>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</si>
  <si>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</si>
  <si>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</si>
  <si>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</si>
  <si>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</si>
  <si>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</si>
  <si>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</si>
  <si>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</si>
  <si>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</si>
  <si>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</si>
  <si>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</si>
  <si>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</si>
  <si>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</si>
  <si>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</si>
  <si>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</si>
  <si>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</si>
  <si>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</si>
  <si>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</si>
  <si>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</si>
  <si>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</si>
  <si>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</si>
  <si>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</si>
  <si>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</si>
  <si>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</si>
  <si>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</si>
  <si>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</si>
  <si>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</si>
  <si>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</si>
  <si>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</si>
  <si>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</si>
  <si>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</si>
  <si>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</si>
  <si>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</si>
  <si>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</si>
  <si>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</si>
  <si>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</si>
  <si>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</si>
  <si>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</si>
  <si>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</si>
  <si>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</si>
  <si>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</si>
  <si>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</si>
  <si>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</si>
  <si>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</si>
  <si>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</si>
  <si>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</si>
  <si>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</si>
  <si>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</si>
  <si>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</si>
  <si>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</si>
  <si>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</si>
  <si>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</si>
  <si>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</si>
  <si>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</si>
  <si>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</si>
  <si>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</si>
  <si>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</si>
  <si>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</si>
  <si>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</si>
  <si>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</si>
  <si>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</si>
  <si>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</si>
  <si>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</si>
  <si>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</si>
  <si>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</si>
  <si>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</si>
  <si>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</si>
  <si>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</si>
  <si>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</si>
  <si>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</si>
  <si>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</si>
  <si>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</si>
  <si>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</si>
  <si>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</si>
  <si>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</si>
  <si>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</si>
  <si>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</si>
  <si>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</si>
  <si>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</si>
  <si>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</si>
  <si>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</si>
  <si>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</si>
  <si>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</si>
  <si>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</si>
  <si>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</si>
  <si>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</si>
  <si>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</si>
  <si>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</si>
  <si>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</si>
  <si>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</si>
  <si>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</si>
  <si>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</si>
  <si>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</si>
  <si>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</si>
  <si>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</si>
  <si>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</si>
  <si>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</si>
  <si>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</si>
  <si>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</si>
  <si>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</si>
  <si>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</si>
  <si>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</si>
  <si>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</si>
  <si>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</si>
  <si>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</si>
  <si>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</si>
  <si>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</si>
  <si>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</si>
  <si>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</si>
  <si>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</si>
  <si>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</si>
  <si>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</si>
  <si>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</si>
  <si>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</si>
  <si>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</si>
  <si>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</si>
  <si>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</si>
  <si>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</si>
  <si>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</si>
  <si>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</si>
  <si>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</si>
  <si>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</si>
  <si>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</si>
  <si>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</si>
  <si>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</si>
  <si>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</si>
  <si>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</si>
  <si>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</si>
  <si>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</si>
  <si>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</si>
  <si>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</si>
  <si>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</si>
  <si>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</si>
  <si>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</si>
  <si>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</si>
  <si>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</si>
  <si>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</si>
  <si>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</si>
  <si>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</si>
  <si>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</si>
  <si>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</si>
  <si>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</si>
  <si>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</si>
  <si>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</si>
  <si>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</si>
  <si>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</si>
  <si>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</si>
  <si>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</si>
  <si>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</si>
  <si>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</si>
  <si>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</si>
  <si>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</si>
  <si>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</si>
  <si>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</si>
  <si>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</si>
  <si>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</si>
  <si>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</si>
  <si>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</si>
  <si>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</si>
  <si>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</si>
  <si>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</si>
  <si>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</si>
  <si>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</si>
  <si>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</si>
  <si>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</si>
  <si>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</si>
  <si>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</si>
  <si>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</si>
  <si>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</si>
  <si>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</si>
  <si>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</si>
  <si>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</si>
  <si>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</si>
  <si>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</si>
  <si>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</si>
  <si>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</si>
  <si>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</si>
  <si>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</si>
  <si>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</si>
  <si>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</si>
  <si>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</si>
  <si>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</si>
  <si>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</si>
  <si>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</si>
  <si>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</si>
  <si>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</si>
  <si>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</si>
  <si>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</si>
  <si>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</si>
  <si>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</si>
  <si>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</si>
  <si>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</si>
  <si>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</si>
  <si>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</si>
  <si>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</si>
  <si>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</si>
  <si>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</si>
  <si>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</si>
  <si>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</si>
  <si>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</si>
  <si>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</si>
  <si>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</si>
  <si>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</si>
  <si>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</si>
  <si>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</si>
  <si>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</si>
  <si>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</si>
  <si>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</si>
  <si>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</si>
  <si>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</si>
  <si>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</si>
  <si>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</si>
  <si>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</si>
  <si>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</si>
  <si>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</si>
  <si>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</si>
  <si>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</si>
  <si>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</si>
  <si>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</si>
  <si>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</si>
  <si>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</si>
  <si>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</si>
  <si>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</si>
  <si>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</si>
  <si>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</si>
  <si>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</si>
  <si>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</si>
  <si>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</si>
  <si>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</si>
  <si>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</si>
  <si>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</si>
  <si>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</si>
  <si>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</si>
  <si>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</si>
  <si>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</si>
  <si>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</si>
  <si>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</si>
  <si>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</si>
  <si>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</si>
  <si>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</si>
  <si>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</si>
  <si>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</si>
  <si>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</si>
  <si>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</si>
  <si>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</si>
  <si>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</si>
  <si>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</si>
  <si>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</si>
  <si>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</si>
  <si>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</si>
  <si>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</si>
  <si>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</si>
  <si>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</si>
  <si>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</si>
  <si>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</si>
  <si>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</si>
  <si>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</si>
  <si>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</si>
  <si>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</si>
  <si>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</si>
  <si>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</si>
  <si>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</si>
  <si>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</si>
  <si>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</si>
  <si>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</si>
  <si>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</si>
  <si>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</si>
  <si>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</si>
  <si>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</si>
  <si>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</si>
  <si>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</si>
  <si>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</si>
  <si>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</si>
  <si>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</si>
  <si>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</si>
  <si>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</si>
  <si>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</si>
  <si>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</si>
  <si>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</si>
  <si>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</si>
  <si>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</si>
  <si>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</si>
  <si>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</si>
  <si>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</si>
  <si>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</si>
  <si>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</si>
  <si>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</si>
  <si>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</si>
  <si>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</si>
  <si>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</si>
  <si>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</si>
  <si>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</si>
  <si>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</si>
  <si>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</si>
  <si>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</si>
  <si>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</si>
  <si>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</si>
  <si>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</si>
  <si>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</si>
  <si>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</si>
  <si>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</si>
  <si>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</si>
  <si>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</si>
  <si>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</si>
  <si>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</si>
  <si>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</si>
  <si>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</si>
  <si>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</si>
  <si>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</si>
  <si>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</si>
  <si>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</si>
  <si>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</si>
  <si>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</si>
  <si>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</si>
  <si>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</si>
  <si>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</si>
  <si>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</si>
  <si>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</si>
  <si>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</si>
  <si>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</si>
  <si>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</si>
  <si>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</si>
  <si>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</si>
  <si>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</si>
  <si>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</si>
  <si>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</si>
  <si>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</si>
  <si>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</si>
  <si>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</si>
  <si>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</si>
  <si>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</si>
  <si>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</si>
  <si>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</si>
  <si>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</si>
  <si>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</si>
  <si>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</si>
  <si>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</si>
  <si>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</si>
  <si>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</si>
  <si>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</si>
  <si>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</si>
  <si>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</si>
  <si>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</si>
  <si>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</si>
  <si>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</si>
  <si>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</si>
  <si>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</si>
  <si>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</si>
  <si>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</si>
  <si>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</si>
  <si>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</si>
  <si>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</si>
  <si>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</si>
  <si>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</si>
  <si>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</si>
  <si>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</si>
  <si>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</si>
  <si>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</si>
  <si>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</si>
  <si>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</si>
  <si>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</si>
  <si>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</si>
  <si>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</si>
  <si>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</si>
  <si>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</si>
  <si>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</si>
  <si>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</si>
  <si>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</si>
  <si>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</si>
  <si>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</si>
  <si>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</si>
  <si>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</si>
  <si>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</si>
  <si>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</si>
  <si>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</si>
  <si>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</si>
  <si>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</si>
  <si>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</si>
  <si>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</si>
  <si>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</si>
  <si>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</si>
  <si>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</si>
  <si>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</si>
  <si>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</si>
  <si>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</si>
  <si>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</si>
  <si>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</si>
  <si>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</si>
  <si>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</si>
  <si>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</si>
  <si>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</si>
  <si>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</si>
  <si>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</si>
  <si>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</si>
  <si>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</si>
  <si>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</si>
  <si>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</si>
  <si>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</si>
  <si>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</si>
  <si>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</si>
  <si>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</si>
  <si>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</si>
  <si>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</si>
  <si>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</si>
  <si>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</si>
  <si>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</si>
  <si>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</si>
  <si>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</si>
  <si>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</si>
  <si>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</si>
  <si>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</si>
  <si>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</si>
  <si>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</si>
  <si>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</si>
  <si>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</si>
  <si>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</si>
  <si>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</si>
  <si>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</si>
  <si>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</si>
  <si>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</si>
  <si>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</si>
  <si>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</si>
  <si>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</si>
  <si>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</si>
  <si>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</si>
  <si>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</si>
  <si>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</si>
  <si>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</si>
  <si>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</si>
  <si>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</si>
  <si>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</si>
  <si>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</si>
  <si>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</si>
  <si>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</si>
  <si>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</si>
  <si>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</si>
  <si>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</si>
  <si>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</si>
  <si>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</si>
  <si>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</si>
  <si>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</si>
  <si>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</si>
  <si>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</si>
  <si>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</si>
  <si>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</si>
  <si>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</si>
  <si>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</si>
  <si>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</si>
  <si>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</si>
  <si>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</si>
  <si>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</si>
  <si>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</si>
  <si>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</si>
  <si>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</si>
  <si>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</si>
  <si>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</si>
  <si>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</si>
  <si>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</si>
  <si>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</si>
  <si>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</si>
  <si>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</si>
  <si>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</si>
  <si>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</si>
  <si>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</si>
  <si>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</si>
  <si>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</si>
  <si>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</si>
  <si>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</si>
  <si>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</si>
  <si>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</si>
  <si>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</si>
  <si>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</si>
  <si>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</si>
  <si>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</si>
  <si>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</si>
  <si>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</si>
  <si>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</si>
  <si>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</si>
  <si>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</si>
  <si>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</si>
  <si>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</si>
  <si>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</si>
  <si>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</si>
  <si>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</si>
  <si>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</si>
  <si>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</si>
  <si>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</si>
  <si>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</si>
  <si>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</si>
  <si>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</si>
  <si>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</si>
  <si>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</si>
  <si>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</si>
  <si>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</si>
  <si>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</si>
  <si>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</si>
  <si>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</si>
  <si>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</si>
  <si>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</si>
  <si>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</si>
  <si>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</si>
  <si>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</si>
  <si>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</si>
  <si>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</si>
  <si>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</si>
  <si>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</si>
  <si>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</si>
  <si>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</si>
  <si>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</si>
  <si>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</si>
  <si>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</si>
  <si>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</si>
  <si>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</si>
  <si>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</si>
  <si>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</si>
  <si>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</si>
  <si>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</si>
  <si>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</si>
  <si>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</si>
  <si>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</si>
  <si>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</si>
  <si>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</si>
  <si>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</si>
  <si>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</si>
  <si>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</si>
  <si>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</si>
  <si>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</si>
  <si>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</si>
  <si>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</si>
  <si>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</si>
  <si>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</si>
  <si>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</si>
  <si>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</si>
  <si>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</si>
  <si>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</si>
  <si>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</si>
  <si>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</si>
  <si>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</si>
  <si>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</si>
  <si>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</si>
  <si>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</si>
  <si>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</si>
  <si>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</si>
  <si>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</si>
  <si>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</si>
  <si>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</si>
  <si>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</si>
  <si>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</si>
  <si>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</si>
  <si>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</si>
  <si>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</si>
  <si>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</si>
  <si>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</si>
  <si>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</si>
  <si>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</si>
  <si>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</si>
  <si>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</si>
  <si>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</si>
  <si>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</si>
  <si>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</si>
  <si>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</si>
  <si>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</si>
  <si>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</si>
  <si>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</si>
  <si>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</si>
  <si>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</si>
  <si>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</si>
  <si>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</si>
  <si>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</si>
  <si>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</si>
  <si>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</si>
  <si>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</si>
  <si>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</si>
  <si>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</si>
  <si>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</si>
  <si>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</si>
  <si>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</si>
  <si>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</si>
  <si>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</si>
  <si>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</si>
  <si>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</si>
  <si>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</si>
  <si>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</si>
  <si>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</si>
  <si>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</si>
  <si>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</si>
  <si>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</si>
  <si>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</si>
  <si>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</si>
  <si>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</si>
  <si>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</si>
  <si>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</si>
  <si>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</si>
  <si>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</si>
  <si>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</si>
  <si>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</si>
  <si>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</si>
  <si>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</si>
  <si>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</si>
  <si>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</si>
  <si>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</si>
  <si>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</si>
  <si>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</si>
  <si>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</si>
  <si>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</si>
  <si>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</si>
  <si>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</si>
  <si>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</si>
  <si>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</si>
  <si>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</si>
  <si>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</si>
  <si>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</si>
  <si>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</si>
  <si>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</si>
  <si>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</si>
  <si>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</si>
  <si>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</si>
  <si>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</si>
  <si>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</si>
  <si>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</si>
  <si>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</si>
  <si>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</si>
  <si>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</si>
  <si>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</si>
  <si>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</si>
  <si>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</si>
  <si>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</si>
  <si>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</si>
  <si>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</si>
  <si>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</si>
  <si>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</si>
  <si>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</si>
  <si>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</si>
  <si>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</si>
  <si>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</si>
  <si>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</si>
  <si>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</si>
  <si>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</si>
  <si>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</si>
  <si>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</si>
  <si>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</si>
  <si>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</si>
  <si>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</si>
  <si>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</si>
  <si>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</si>
  <si>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</si>
  <si>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</si>
  <si>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</si>
  <si>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</si>
  <si>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</si>
  <si>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</si>
  <si>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</si>
  <si>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</si>
  <si>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</si>
  <si>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</si>
  <si>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</si>
  <si>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</si>
  <si>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</si>
  <si>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</si>
  <si>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</si>
  <si>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</si>
  <si>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</si>
  <si>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</si>
  <si>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</si>
  <si>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</si>
  <si>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</si>
  <si>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</si>
  <si>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</si>
  <si>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</si>
  <si>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</si>
  <si>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</si>
  <si>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</si>
  <si>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</si>
  <si>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</si>
  <si>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</si>
  <si>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</si>
  <si>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</si>
  <si>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</si>
  <si>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</si>
  <si>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</si>
  <si>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</si>
  <si>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</si>
  <si>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</si>
  <si>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</si>
  <si>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</si>
  <si>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</si>
  <si>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</si>
  <si>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</si>
  <si>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</si>
  <si>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</si>
  <si>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</si>
  <si>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</si>
  <si>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</si>
  <si>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</si>
  <si>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</si>
  <si>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</si>
  <si>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</si>
  <si>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</si>
  <si>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</si>
  <si>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</si>
  <si>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</si>
  <si>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</si>
  <si>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</si>
  <si>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</si>
  <si>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</si>
  <si>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</si>
  <si>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</si>
  <si>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</si>
  <si>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</si>
  <si>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</si>
  <si>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</si>
  <si>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</si>
  <si>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</si>
  <si>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</si>
  <si>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</si>
  <si>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</si>
  <si>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</si>
  <si>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</si>
  <si>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</si>
  <si>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</si>
  <si>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</si>
  <si>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</si>
  <si>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</si>
  <si>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</si>
  <si>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</si>
  <si>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</si>
  <si>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</si>
  <si>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</si>
  <si>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</si>
  <si>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</si>
  <si>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</si>
  <si>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</si>
  <si>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</si>
  <si>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</si>
  <si>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</si>
  <si>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</si>
  <si>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</si>
  <si>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</si>
  <si>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</si>
  <si>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</si>
  <si>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</si>
  <si>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</si>
  <si>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</si>
  <si>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</si>
  <si>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</si>
  <si>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</si>
  <si>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</si>
  <si>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</si>
  <si>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</si>
  <si>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</si>
  <si>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</si>
  <si>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</si>
  <si>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</si>
  <si>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</si>
  <si>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</si>
  <si>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</si>
  <si>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</si>
  <si>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</si>
  <si>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</si>
  <si>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</si>
  <si>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</si>
  <si>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</si>
  <si>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</si>
  <si>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</si>
  <si>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</si>
  <si>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</si>
  <si>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</si>
  <si>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</si>
  <si>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</si>
  <si>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</si>
  <si>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</si>
  <si>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</si>
  <si>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</si>
  <si>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</si>
  <si>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</si>
  <si>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</si>
  <si>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</si>
  <si>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</si>
  <si>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</si>
  <si>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</si>
  <si>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</si>
  <si>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</si>
  <si>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</si>
  <si>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</si>
  <si>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</si>
  <si>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</si>
  <si>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</si>
  <si>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</si>
  <si>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</si>
  <si>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</si>
  <si>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</si>
  <si>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</si>
  <si>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</si>
  <si>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</si>
  <si>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</si>
  <si>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</si>
  <si>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</si>
  <si>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</si>
  <si>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</si>
  <si>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</si>
  <si>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</si>
  <si>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</si>
  <si>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</si>
  <si>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</si>
  <si>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</si>
  <si>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</si>
  <si>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</si>
  <si>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</si>
  <si>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</si>
  <si>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</si>
  <si>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</si>
  <si>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</si>
  <si>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</si>
  <si>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</si>
  <si>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</si>
  <si>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</si>
  <si>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</si>
  <si>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</si>
  <si>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</si>
  <si>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</si>
  <si>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</si>
  <si>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</si>
  <si>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</si>
  <si>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</si>
  <si>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</si>
  <si>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</si>
  <si>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</si>
  <si>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</si>
  <si>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</si>
  <si>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</si>
  <si>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</si>
  <si>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</si>
  <si>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</si>
  <si>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</si>
  <si>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</si>
  <si>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</si>
  <si>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</si>
  <si>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</si>
  <si>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</si>
  <si>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</si>
  <si>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</si>
  <si>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</si>
  <si>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</si>
  <si>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</si>
  <si>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</si>
  <si>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</si>
  <si>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</si>
  <si>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</si>
  <si>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</si>
  <si>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</si>
  <si>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</si>
  <si>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</si>
  <si>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</si>
  <si>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</si>
  <si>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</si>
  <si>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</si>
  <si>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</si>
  <si>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</si>
  <si>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</si>
  <si>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</si>
  <si>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</si>
  <si>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</si>
  <si>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</si>
  <si>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</si>
  <si>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</si>
  <si>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</si>
  <si>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</si>
  <si>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</si>
  <si>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</si>
  <si>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</si>
  <si>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</si>
  <si>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</si>
  <si>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</si>
  <si>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</si>
  <si>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</si>
  <si>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</si>
  <si>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</si>
  <si>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</si>
  <si>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</si>
  <si>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</si>
  <si>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</si>
  <si>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</si>
  <si>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</si>
  <si>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</si>
  <si>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</si>
  <si>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</si>
  <si>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</si>
  <si>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</si>
  <si>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</si>
  <si>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</si>
  <si>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</si>
  <si>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</si>
  <si>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</si>
  <si>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</si>
  <si>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</si>
  <si>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</si>
  <si>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</si>
  <si>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</si>
  <si>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</si>
  <si>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</si>
  <si>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</si>
  <si>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</si>
  <si>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</si>
  <si>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</si>
  <si>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</si>
  <si>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</si>
  <si>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</si>
  <si>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</si>
  <si>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</si>
  <si>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</si>
  <si>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</si>
  <si>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</si>
  <si>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</si>
  <si>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</si>
  <si>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</si>
  <si>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</si>
  <si>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</si>
  <si>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</si>
  <si>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</si>
  <si>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</si>
  <si>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</si>
  <si>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</si>
  <si>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</si>
  <si>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</si>
  <si>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</si>
  <si>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</si>
  <si>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</si>
  <si>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</si>
  <si>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</si>
  <si>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</si>
  <si>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</si>
  <si>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</si>
  <si>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</si>
  <si>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</si>
  <si>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</si>
  <si>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</si>
  <si>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</si>
  <si>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</si>
  <si>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</si>
  <si>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</si>
  <si>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</si>
  <si>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</si>
  <si>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</si>
  <si>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</si>
  <si>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</si>
  <si>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</si>
  <si>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</si>
  <si>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</si>
  <si>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</si>
  <si>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</si>
  <si>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</si>
  <si>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</si>
  <si>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</si>
  <si>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</si>
  <si>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</si>
  <si>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</si>
  <si>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</si>
  <si>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</si>
  <si>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</si>
  <si>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</si>
  <si>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</si>
  <si>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</si>
  <si>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</si>
  <si>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</si>
  <si>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</si>
  <si>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</si>
  <si>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</si>
  <si>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</si>
  <si>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</si>
  <si>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</si>
  <si>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</si>
  <si>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</si>
  <si>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</si>
  <si>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</si>
  <si>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</si>
  <si>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</si>
  <si>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</si>
  <si>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</si>
  <si>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</si>
  <si>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</si>
  <si>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</si>
  <si>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</si>
  <si>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</si>
  <si>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</si>
  <si>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</si>
  <si>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</si>
  <si>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</si>
  <si>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</si>
  <si>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</si>
  <si>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</si>
  <si>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</si>
  <si>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</si>
  <si>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</si>
  <si>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</si>
  <si>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</si>
  <si>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</si>
  <si>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</si>
  <si>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</si>
  <si>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</si>
  <si>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</si>
  <si>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</si>
  <si>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</si>
  <si>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</si>
  <si>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</si>
  <si>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</si>
  <si>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</si>
  <si>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</si>
  <si>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</si>
  <si>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</si>
  <si>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</si>
  <si>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</si>
  <si>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</si>
  <si>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</si>
  <si>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</si>
  <si>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</si>
  <si>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</si>
  <si>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</si>
  <si>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</si>
  <si>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</si>
  <si>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</si>
  <si>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</si>
  <si>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</si>
  <si>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</si>
  <si>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</si>
  <si>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</si>
  <si>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</si>
  <si>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</si>
  <si>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</si>
  <si>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</si>
  <si>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</si>
  <si>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</si>
  <si>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</si>
  <si>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</si>
  <si>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</si>
  <si>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</si>
  <si>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</si>
  <si>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</si>
  <si>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</si>
  <si>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</si>
  <si>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</si>
  <si>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</si>
  <si>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</si>
  <si>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</si>
  <si>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</si>
  <si>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</si>
  <si>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</si>
  <si>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</si>
  <si>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</si>
  <si>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</si>
  <si>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</si>
  <si>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</si>
  <si>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</si>
  <si>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</si>
  <si>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</si>
  <si>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</si>
  <si>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</si>
  <si>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</si>
  <si>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</si>
  <si>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</si>
  <si>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</si>
  <si>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</si>
  <si>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</si>
  <si>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</si>
  <si>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</si>
  <si>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</si>
  <si>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</si>
  <si>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</si>
  <si>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</si>
  <si>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</si>
  <si>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</si>
  <si>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</si>
  <si>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</si>
  <si>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</si>
  <si>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</si>
  <si>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</si>
  <si>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</si>
  <si>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</si>
  <si>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</si>
  <si>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</si>
  <si>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</si>
  <si>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</si>
  <si>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</si>
  <si>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</si>
  <si>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</si>
  <si>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</si>
  <si>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</si>
  <si>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</si>
  <si>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</si>
  <si>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</si>
  <si>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</si>
  <si>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</si>
  <si>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</si>
  <si>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</si>
  <si>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</si>
  <si>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</si>
  <si>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</si>
  <si>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</si>
  <si>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</si>
  <si>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</si>
  <si>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</si>
  <si>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</si>
  <si>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</si>
  <si>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</si>
  <si>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</si>
  <si>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</si>
  <si>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</si>
  <si>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</si>
  <si>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</si>
  <si>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</si>
  <si>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</si>
  <si>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</si>
  <si>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</si>
  <si>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</si>
  <si>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</si>
  <si>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</si>
  <si>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</si>
  <si>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</si>
  <si>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</si>
  <si>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</si>
  <si>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</si>
  <si>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</si>
  <si>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</si>
  <si>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</si>
  <si>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</si>
  <si>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</si>
  <si>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</si>
  <si>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</si>
  <si>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</si>
  <si>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</si>
  <si>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</si>
  <si>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</si>
  <si>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</si>
  <si>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</si>
  <si>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</si>
  <si>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</si>
  <si>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</si>
  <si>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</si>
  <si>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</si>
  <si>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</si>
  <si>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</si>
  <si>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</si>
  <si>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</si>
  <si>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</si>
  <si>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</si>
  <si>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</si>
  <si>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</si>
  <si>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</si>
  <si>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</si>
  <si>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</si>
  <si>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</si>
  <si>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</si>
  <si>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</si>
  <si>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</si>
  <si>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</si>
  <si>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</si>
  <si>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</si>
  <si>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</si>
  <si>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</si>
  <si>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</si>
  <si>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</si>
  <si>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</si>
  <si>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</si>
  <si>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</si>
  <si>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</si>
  <si>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</si>
  <si>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</si>
  <si>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</si>
  <si>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</si>
  <si>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</si>
  <si>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</si>
  <si>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</si>
  <si>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</si>
  <si>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</si>
  <si>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</si>
  <si>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</si>
  <si>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</si>
  <si>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</si>
  <si>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</si>
  <si>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</si>
  <si>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</si>
  <si>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</si>
  <si>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</si>
  <si>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</si>
  <si>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</si>
  <si>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</si>
  <si>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</si>
  <si>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</si>
  <si>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</si>
  <si>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</si>
  <si>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</si>
  <si>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</si>
  <si>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</si>
  <si>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</si>
  <si>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</si>
  <si>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</si>
  <si>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</si>
  <si>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</si>
  <si>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</si>
  <si>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</si>
  <si>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</si>
  <si>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</si>
  <si>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</si>
  <si>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</si>
  <si>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</si>
  <si>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</si>
  <si>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</si>
  <si>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</si>
  <si>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</si>
  <si>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</si>
  <si>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</si>
  <si>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</si>
  <si>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</si>
  <si>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</si>
  <si>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</si>
  <si>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</si>
  <si>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</si>
  <si>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</si>
  <si>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</si>
  <si>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</si>
  <si>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</si>
  <si>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</si>
  <si>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</si>
  <si>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</si>
  <si>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</si>
  <si>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</si>
  <si>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</si>
  <si>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</si>
  <si>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</si>
  <si>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</si>
  <si>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</si>
  <si>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</si>
  <si>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</si>
  <si>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</si>
  <si>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</si>
  <si>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</si>
  <si>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</si>
  <si>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</si>
  <si>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</si>
  <si>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</si>
  <si>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</si>
  <si>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</si>
  <si>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</si>
  <si>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</si>
  <si>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</si>
  <si>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</si>
  <si>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</si>
  <si>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</si>
  <si>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</si>
  <si>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</si>
  <si>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</si>
  <si>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</si>
  <si>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</si>
  <si>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</si>
  <si>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</si>
  <si>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</si>
  <si>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</si>
  <si>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</si>
  <si>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</si>
  <si>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</si>
  <si>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</si>
  <si>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</si>
  <si>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</si>
  <si>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</si>
  <si>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</si>
  <si>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</si>
  <si>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</si>
  <si>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</si>
  <si>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</si>
  <si>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</si>
  <si>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</si>
  <si>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</si>
  <si>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</si>
  <si>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</si>
  <si>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</si>
  <si>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</si>
  <si>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</si>
  <si>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</si>
  <si>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</si>
  <si>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</si>
  <si>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</si>
  <si>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</si>
  <si>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</si>
  <si>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</si>
  <si>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</si>
  <si>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</si>
  <si>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</si>
  <si>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</si>
  <si>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</si>
  <si>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</si>
  <si>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</si>
  <si>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</si>
  <si>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</si>
  <si>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</si>
  <si>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</si>
  <si>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</si>
  <si>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</si>
  <si>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</si>
  <si>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</si>
  <si>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</si>
  <si>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</si>
  <si>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</si>
  <si>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</si>
  <si>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</si>
  <si>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</si>
  <si>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</si>
  <si>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</si>
  <si>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</si>
  <si>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</si>
  <si>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</si>
  <si>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</si>
  <si>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</si>
  <si>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</si>
  <si>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</si>
  <si>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</si>
  <si>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</si>
  <si>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</si>
  <si>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</si>
  <si>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</si>
  <si>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</si>
  <si>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</si>
  <si>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</si>
  <si>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</si>
  <si>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</si>
  <si>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</si>
  <si>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</si>
  <si>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</si>
  <si>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</si>
  <si>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</si>
  <si>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</si>
  <si>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</si>
  <si>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</si>
  <si>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</si>
  <si>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</si>
  <si>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</si>
  <si>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</si>
  <si>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</si>
  <si>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</si>
  <si>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</si>
  <si>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</si>
  <si>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</si>
  <si>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</si>
  <si>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</si>
  <si>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</si>
  <si>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</si>
  <si>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</si>
  <si>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</si>
  <si>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</si>
  <si>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</si>
  <si>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</si>
  <si>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</si>
  <si>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</si>
  <si>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</si>
  <si>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</si>
  <si>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</si>
  <si>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</si>
  <si>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</si>
  <si>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</si>
  <si>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</si>
  <si>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</si>
  <si>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</si>
  <si>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</si>
  <si>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</si>
  <si>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</si>
  <si>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</si>
  <si>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</si>
  <si>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</si>
  <si>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</si>
  <si>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</si>
  <si>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</si>
  <si>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</si>
  <si>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</si>
  <si>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</si>
  <si>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</si>
  <si>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</si>
  <si>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</si>
  <si>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</si>
  <si>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</si>
  <si>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</si>
  <si>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</si>
  <si>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</si>
  <si>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</si>
  <si>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</si>
  <si>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</si>
  <si>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</si>
  <si>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</si>
  <si>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</si>
  <si>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</si>
  <si>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</si>
  <si>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</si>
  <si>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</si>
  <si>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</si>
  <si>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</si>
  <si>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</si>
  <si>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</si>
  <si>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</si>
  <si>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</si>
  <si>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</si>
  <si>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</si>
  <si>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</si>
  <si>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</si>
  <si>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</si>
  <si>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</si>
  <si>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</si>
  <si>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</si>
  <si>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</si>
  <si>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</si>
  <si>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</si>
  <si>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</si>
  <si>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</si>
  <si>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</si>
  <si>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</si>
  <si>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</si>
  <si>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</si>
  <si>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</si>
  <si>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</si>
  <si>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</si>
  <si>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</si>
  <si>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</si>
  <si>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</si>
  <si>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</si>
  <si>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</si>
  <si>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</si>
  <si>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</si>
  <si>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</si>
  <si>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</si>
  <si>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</si>
  <si>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</si>
  <si>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</si>
  <si>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</si>
  <si>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</si>
  <si>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</si>
  <si>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</si>
  <si>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</si>
  <si>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</si>
  <si>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</si>
  <si>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</si>
  <si>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</si>
  <si>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</si>
  <si>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</si>
  <si>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</si>
  <si>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</si>
  <si>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</si>
  <si>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</si>
  <si>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</si>
  <si>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</si>
  <si>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</si>
  <si>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</si>
  <si>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</si>
  <si>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</si>
  <si>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</si>
  <si>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</si>
  <si>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</si>
  <si>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</si>
  <si>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</si>
  <si>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</si>
  <si>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</si>
  <si>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</si>
  <si>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</si>
  <si>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</si>
  <si>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</si>
  <si>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</si>
  <si>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</si>
  <si>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</si>
  <si>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</si>
  <si>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</si>
  <si>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</si>
  <si>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</si>
  <si>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</si>
  <si>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</si>
  <si>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</si>
  <si>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</si>
  <si>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</si>
  <si>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</si>
  <si>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</si>
  <si>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</si>
  <si>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</si>
  <si>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</si>
  <si>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</si>
  <si>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</si>
  <si>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</si>
  <si>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</si>
  <si>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</si>
  <si>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</si>
  <si>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</si>
  <si>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</si>
  <si>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</si>
  <si>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</si>
  <si>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</si>
  <si>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</si>
  <si>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</si>
  <si>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</si>
  <si>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</si>
  <si>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</si>
  <si>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</si>
  <si>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</si>
  <si>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</si>
  <si>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</si>
  <si>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</si>
  <si>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</si>
  <si>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</si>
  <si>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</si>
  <si>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</si>
  <si>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</si>
  <si>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</si>
  <si>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</si>
  <si>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</si>
  <si>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</si>
  <si>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</si>
  <si>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</si>
  <si>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</si>
  <si>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</si>
  <si>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</si>
  <si>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</si>
  <si>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</si>
  <si>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</si>
  <si>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</si>
  <si>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</si>
  <si>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</si>
  <si>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</si>
  <si>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</si>
  <si>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</si>
  <si>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</si>
  <si>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</si>
  <si>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</si>
  <si>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</si>
  <si>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</si>
  <si>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</si>
  <si>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</si>
  <si>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</si>
  <si>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</si>
  <si>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</si>
  <si>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</si>
  <si>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</si>
  <si>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</si>
  <si>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</si>
  <si>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</si>
  <si>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</si>
  <si>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</si>
  <si>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</si>
  <si>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</si>
  <si>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</si>
  <si>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</si>
  <si>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</si>
  <si>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</si>
  <si>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</si>
  <si>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</si>
  <si>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</si>
  <si>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</si>
  <si>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</si>
  <si>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</si>
  <si>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</si>
  <si>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</si>
  <si>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</si>
  <si>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</si>
  <si>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</si>
  <si>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</si>
  <si>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</si>
  <si>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</si>
  <si>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</si>
  <si>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</si>
  <si>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</si>
  <si>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</si>
  <si>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</si>
  <si>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</si>
  <si>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</si>
  <si>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</si>
  <si>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</si>
  <si>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</si>
  <si>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</si>
  <si>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</si>
  <si>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</si>
  <si>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</si>
  <si>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</si>
  <si>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</si>
  <si>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</si>
  <si>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</si>
  <si>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</si>
  <si>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</si>
  <si>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</si>
  <si>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</si>
  <si>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</si>
  <si>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</si>
  <si>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</si>
  <si>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</si>
  <si>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</si>
  <si>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</si>
  <si>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</si>
  <si>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</si>
  <si>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</si>
  <si>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</si>
  <si>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</si>
  <si>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</si>
  <si>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</si>
  <si>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</si>
  <si>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</si>
  <si>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</si>
  <si>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</si>
  <si>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</si>
  <si>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</si>
  <si>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</si>
  <si>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</si>
  <si>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</si>
  <si>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</si>
  <si>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</si>
  <si>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</si>
  <si>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</si>
  <si>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</si>
  <si>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</si>
  <si>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</si>
  <si>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</si>
  <si>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</si>
  <si>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</si>
  <si>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</si>
  <si>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</si>
  <si>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</si>
  <si>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</si>
  <si>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</si>
  <si>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</si>
  <si>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</si>
  <si>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</si>
  <si>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</si>
  <si>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</si>
  <si>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</si>
  <si>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</si>
  <si>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</si>
  <si>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</si>
  <si>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</si>
  <si>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</si>
  <si>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</si>
  <si>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</si>
  <si>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</si>
  <si>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</si>
  <si>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</si>
  <si>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</si>
  <si>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</si>
  <si>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</si>
  <si>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</si>
  <si>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</si>
  <si>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</si>
  <si>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</si>
  <si>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</si>
  <si>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</si>
  <si>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</si>
  <si>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</si>
  <si>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</si>
  <si>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</si>
  <si>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</si>
  <si>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</si>
  <si>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</si>
  <si>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</si>
  <si>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</si>
  <si>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</si>
  <si>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</si>
  <si>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</si>
  <si>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</si>
  <si>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</si>
  <si>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</si>
  <si>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</si>
  <si>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</si>
  <si>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</si>
  <si>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</si>
  <si>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</si>
  <si>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</si>
  <si>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</si>
  <si>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</si>
  <si>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</si>
  <si>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</si>
  <si>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</si>
  <si>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</si>
  <si>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</si>
  <si>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</si>
  <si>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</si>
  <si>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</si>
  <si>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</si>
  <si>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</si>
  <si>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</si>
  <si>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</si>
  <si>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</si>
  <si>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</si>
  <si>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</si>
  <si>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</si>
  <si>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</si>
  <si>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</si>
  <si>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</si>
  <si>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</si>
  <si>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</si>
  <si>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</si>
  <si>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</si>
  <si>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</si>
  <si>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</si>
  <si>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</si>
  <si>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</si>
  <si>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</si>
  <si>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</si>
  <si>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</si>
  <si>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</si>
  <si>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</si>
  <si>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</si>
  <si>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</si>
  <si>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</si>
  <si>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</si>
  <si>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</si>
  <si>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</si>
  <si>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</si>
  <si>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</si>
  <si>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</si>
  <si>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</si>
  <si>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</si>
  <si>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</si>
  <si>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</si>
  <si>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</si>
  <si>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</si>
  <si>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</si>
  <si>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</si>
  <si>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</si>
  <si>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</si>
  <si>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</si>
  <si>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</si>
  <si>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</si>
  <si>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</si>
  <si>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</si>
  <si>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</si>
  <si>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</si>
  <si>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</si>
  <si>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</si>
  <si>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</si>
  <si>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</si>
  <si>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</si>
  <si>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</si>
  <si>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</si>
  <si>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</si>
  <si>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</si>
  <si>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</si>
  <si>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</si>
  <si>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</si>
  <si>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</si>
  <si>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</si>
  <si>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</si>
  <si>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</si>
  <si>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</si>
  <si>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</si>
  <si>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</si>
  <si>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</si>
  <si>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</si>
  <si>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</si>
  <si>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</si>
  <si>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</si>
  <si>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</si>
  <si>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</si>
  <si>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</si>
  <si>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</si>
  <si>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</si>
  <si>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</si>
  <si>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</si>
  <si>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</si>
  <si>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</si>
  <si>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</si>
  <si>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</si>
  <si>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</si>
  <si>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</si>
  <si>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</si>
  <si>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</si>
  <si>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</si>
  <si>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</si>
  <si>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</si>
  <si>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</si>
  <si>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</si>
  <si>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</si>
  <si>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</si>
  <si>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</si>
  <si>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</si>
  <si>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</si>
  <si>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</si>
  <si>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</si>
  <si>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</si>
  <si>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</si>
  <si>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</si>
  <si>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</si>
  <si>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</si>
  <si>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</si>
  <si>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</si>
  <si>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</si>
  <si>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</si>
  <si>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</si>
  <si>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</si>
  <si>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</si>
  <si>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</si>
  <si>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</si>
  <si>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</si>
  <si>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</si>
  <si>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</si>
  <si>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</si>
  <si>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</si>
  <si>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</si>
  <si>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</si>
  <si>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</si>
  <si>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</si>
  <si>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</si>
  <si>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</si>
  <si>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</si>
  <si>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</si>
  <si>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</si>
  <si>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</si>
  <si>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</si>
  <si>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</si>
  <si>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</si>
  <si>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</si>
  <si>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</si>
  <si>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</si>
  <si>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</si>
  <si>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</si>
  <si>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</si>
  <si>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</si>
  <si>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</si>
  <si>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</si>
  <si>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</si>
  <si>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</si>
  <si>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</si>
  <si>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</si>
  <si>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</si>
  <si>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</si>
  <si>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</si>
  <si>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</si>
  <si>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</si>
  <si>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</si>
  <si>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</si>
  <si>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</si>
  <si>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</si>
  <si>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</si>
  <si>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</si>
  <si>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</si>
  <si>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</si>
  <si>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</si>
  <si>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</si>
  <si>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</si>
  <si>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</si>
  <si>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</si>
  <si>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</si>
  <si>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</si>
  <si>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</si>
  <si>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</si>
  <si>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</si>
  <si>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</si>
  <si>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</si>
  <si>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</si>
  <si>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</si>
  <si>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</si>
  <si>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</si>
  <si>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</si>
  <si>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</si>
  <si>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</si>
  <si>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</si>
  <si>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</si>
  <si>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</si>
  <si>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</si>
  <si>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</si>
  <si>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</si>
  <si>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</si>
  <si>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</si>
  <si>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</si>
  <si>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</si>
  <si>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</si>
  <si>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</si>
  <si>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</si>
  <si>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</si>
  <si>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</si>
  <si>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</si>
  <si>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</si>
  <si>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</si>
  <si>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</si>
  <si>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</si>
  <si>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</si>
  <si>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</si>
  <si>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</si>
  <si>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</si>
  <si>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</si>
  <si>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</si>
  <si>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</si>
  <si>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</si>
  <si>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</si>
  <si>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</si>
  <si>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</si>
  <si>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</si>
  <si>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</si>
  <si>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</si>
  <si>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</si>
  <si>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</si>
  <si>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</si>
  <si>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</si>
  <si>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</si>
  <si>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</si>
  <si>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</si>
  <si>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</si>
  <si>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</si>
  <si>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</si>
  <si>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</si>
  <si>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</si>
  <si>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</si>
  <si>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</si>
  <si>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</si>
  <si>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</si>
  <si>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</si>
  <si>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</si>
  <si>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</si>
  <si>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</si>
  <si>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</si>
  <si>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</si>
  <si>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</si>
  <si>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</si>
  <si>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</si>
  <si>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</si>
  <si>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</si>
  <si>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</si>
  <si>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</si>
  <si>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</si>
  <si>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</si>
  <si>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</si>
  <si>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</si>
  <si>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</si>
  <si>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</si>
  <si>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</si>
  <si>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</si>
  <si>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</si>
  <si>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</si>
  <si>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</si>
  <si>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</si>
  <si>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</si>
  <si>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</si>
  <si>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</si>
  <si>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</si>
  <si>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</si>
  <si>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</si>
  <si>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</si>
  <si>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</si>
  <si>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</si>
  <si>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</si>
  <si>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</si>
  <si>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</si>
  <si>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</si>
  <si>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</si>
  <si>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</si>
  <si>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</si>
  <si>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</si>
  <si>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</si>
  <si>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</si>
  <si>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</si>
  <si>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</si>
  <si>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</si>
  <si>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</si>
  <si>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</si>
  <si>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</si>
  <si>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</si>
  <si>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</si>
  <si>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</si>
  <si>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</si>
  <si>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</si>
  <si>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</si>
  <si>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</si>
  <si>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</si>
  <si>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</si>
  <si>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</si>
  <si>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</si>
  <si>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</si>
  <si>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</si>
  <si>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</si>
  <si>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</si>
  <si>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</si>
  <si>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</si>
  <si>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</si>
  <si>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</si>
  <si>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</si>
  <si>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</si>
  <si>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</si>
  <si>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</si>
  <si>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</si>
  <si>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</si>
  <si>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</si>
  <si>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</si>
  <si>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</si>
  <si>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</si>
  <si>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</si>
  <si>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</si>
  <si>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</si>
  <si>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</si>
  <si>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</si>
  <si>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</si>
  <si>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</si>
  <si>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</si>
  <si>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</si>
  <si>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</si>
  <si>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</si>
  <si>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</si>
  <si>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</si>
  <si>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</si>
  <si>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</si>
  <si>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</si>
  <si>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</si>
  <si>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</si>
  <si>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</si>
  <si>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</si>
  <si>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</si>
  <si>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</si>
  <si>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</si>
  <si>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</si>
  <si>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</si>
  <si>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</si>
  <si>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</si>
  <si>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</si>
  <si>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</si>
  <si>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</si>
  <si>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</si>
  <si>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</si>
  <si>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</si>
  <si>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</si>
  <si>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</si>
  <si>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</si>
  <si>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</si>
  <si>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</si>
  <si>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</si>
  <si>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</si>
  <si>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</si>
  <si>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</si>
  <si>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</si>
  <si>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</si>
  <si>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</si>
  <si>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</si>
  <si>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</si>
  <si>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</si>
  <si>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</si>
  <si>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</si>
  <si>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</si>
  <si>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</si>
  <si>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</si>
  <si>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</si>
  <si>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</si>
  <si>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</si>
  <si>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</si>
  <si>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</si>
  <si>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</si>
  <si>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</si>
  <si>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</si>
  <si>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</si>
  <si>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</si>
  <si>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</si>
  <si>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</si>
  <si>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</si>
  <si>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</si>
  <si>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</si>
  <si>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</si>
  <si>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</si>
  <si>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</si>
  <si>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</si>
  <si>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</si>
  <si>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</si>
  <si>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</si>
  <si>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</si>
  <si>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</si>
  <si>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</si>
  <si>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</si>
  <si>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</si>
  <si>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</si>
  <si>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</si>
  <si>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</si>
  <si>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</si>
  <si>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</si>
  <si>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</si>
  <si>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</si>
  <si>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</si>
  <si>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</si>
  <si>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</si>
  <si>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</si>
  <si>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</si>
  <si>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</si>
  <si>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</si>
  <si>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</si>
  <si>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</si>
  <si>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</si>
  <si>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</si>
  <si>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</si>
  <si>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</si>
  <si>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</si>
  <si>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</si>
  <si>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</si>
  <si>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</si>
  <si>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</si>
  <si>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</si>
  <si>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</si>
  <si>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</si>
  <si>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</si>
  <si>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</si>
  <si>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</si>
  <si>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</si>
  <si>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</si>
  <si>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</si>
  <si>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</si>
  <si>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</si>
  <si>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</si>
  <si>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</si>
  <si>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</si>
  <si>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</si>
  <si>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</si>
  <si>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</si>
  <si>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</si>
  <si>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</si>
  <si>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</si>
  <si>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</si>
  <si>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</si>
  <si>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</si>
  <si>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</si>
  <si>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</si>
  <si>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</si>
  <si>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</si>
  <si>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</si>
  <si>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</si>
  <si>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</si>
  <si>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</si>
  <si>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</si>
  <si>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</si>
  <si>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</si>
  <si>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</si>
  <si>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</si>
  <si>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</si>
  <si>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</si>
  <si>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</si>
  <si>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</si>
  <si>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</si>
  <si>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</si>
  <si>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</si>
  <si>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</si>
  <si>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</si>
  <si>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</si>
  <si>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</si>
  <si>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</si>
  <si>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</si>
  <si>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</si>
  <si>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</si>
  <si>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</si>
  <si>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</si>
  <si>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</si>
  <si>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</si>
  <si>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</si>
  <si>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</si>
  <si>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</si>
  <si>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</si>
  <si>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</si>
  <si>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</si>
  <si>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</si>
  <si>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</si>
  <si>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</si>
  <si>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</si>
  <si>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</si>
  <si>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</si>
  <si>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</si>
  <si>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</si>
  <si>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</si>
  <si>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</si>
  <si>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</si>
  <si>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</si>
  <si>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</si>
  <si>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</si>
  <si>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</si>
  <si>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</si>
  <si>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</si>
  <si>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</si>
  <si>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</si>
  <si>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</si>
  <si>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</si>
  <si>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</si>
  <si>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</si>
  <si>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</si>
  <si>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</si>
  <si>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</si>
  <si>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</si>
  <si>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</si>
  <si>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</si>
  <si>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</si>
  <si>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</si>
  <si>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</si>
  <si>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</si>
  <si>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</si>
  <si>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</si>
  <si>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</si>
  <si>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</si>
  <si>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</si>
  <si>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</si>
  <si>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</si>
  <si>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</si>
  <si>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</si>
  <si>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</si>
  <si>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</si>
  <si>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</si>
  <si>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</si>
  <si>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</si>
  <si>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</si>
  <si>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</si>
  <si>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</si>
  <si>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</si>
  <si>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</si>
  <si>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</si>
  <si>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</si>
  <si>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</si>
  <si>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</si>
  <si>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</si>
  <si>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</si>
  <si>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</si>
  <si>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</si>
  <si>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</si>
  <si>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</si>
  <si>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</si>
  <si>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</si>
  <si>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</si>
  <si>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</si>
  <si>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</si>
  <si>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</si>
  <si>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</si>
  <si>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</si>
  <si>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</si>
  <si>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</si>
  <si>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</si>
  <si>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</si>
  <si>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</si>
  <si>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</si>
  <si>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</si>
  <si>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</si>
  <si>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</si>
  <si>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</si>
  <si>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</si>
  <si>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</si>
  <si>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</si>
  <si>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</si>
  <si>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</si>
  <si>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</si>
  <si>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</si>
  <si>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</si>
  <si>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</si>
  <si>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</si>
  <si>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</si>
  <si>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</si>
  <si>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</si>
  <si>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</si>
  <si>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</si>
  <si>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</si>
  <si>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</si>
  <si>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</si>
  <si>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</si>
  <si>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</si>
  <si>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</si>
  <si>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</si>
  <si>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</si>
  <si>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</si>
  <si>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</si>
  <si>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</si>
  <si>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</si>
  <si>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</si>
  <si>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</si>
  <si>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</si>
  <si>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</si>
  <si>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</si>
  <si>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</si>
  <si>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</si>
  <si>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</si>
  <si>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</si>
  <si>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</si>
  <si>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</si>
  <si>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</si>
  <si>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</si>
  <si>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</si>
  <si>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</si>
  <si>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</si>
  <si>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</si>
  <si>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</si>
  <si>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</si>
  <si>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</si>
  <si>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</si>
  <si>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</si>
  <si>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</si>
  <si>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</si>
  <si>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</si>
  <si>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</si>
  <si>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</si>
  <si>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</si>
  <si>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</si>
  <si>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</si>
  <si>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</si>
  <si>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</si>
  <si>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</si>
  <si>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</si>
  <si>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</si>
  <si>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</si>
  <si>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</si>
  <si>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</si>
  <si>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</si>
  <si>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</si>
  <si>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</si>
  <si>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</si>
  <si>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</si>
  <si>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</si>
  <si>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</si>
  <si>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</si>
  <si>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</si>
  <si>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</si>
  <si>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</si>
  <si>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</si>
  <si>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</si>
  <si>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</si>
  <si>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</si>
  <si>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</si>
  <si>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</si>
  <si>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</si>
  <si>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</si>
  <si>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</si>
  <si>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</si>
  <si>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</si>
  <si>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</si>
  <si>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</si>
  <si>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</si>
  <si>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</si>
  <si>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</si>
  <si>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</si>
  <si>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</si>
  <si>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</si>
  <si>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</si>
  <si>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</si>
  <si>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</si>
  <si>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</si>
  <si>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</si>
  <si>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</si>
  <si>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</si>
  <si>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</si>
  <si>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</si>
  <si>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</si>
  <si>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</si>
  <si>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</si>
  <si>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</si>
  <si>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</si>
  <si>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</si>
  <si>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</si>
  <si>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</si>
  <si>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</si>
  <si>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</si>
  <si>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</si>
  <si>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</si>
  <si>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</si>
  <si>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</si>
  <si>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</si>
  <si>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</si>
  <si>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</si>
  <si>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</si>
  <si>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</si>
  <si>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</si>
  <si>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</si>
  <si>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</si>
  <si>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</si>
  <si>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</si>
  <si>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</si>
  <si>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</si>
  <si>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</si>
  <si>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</si>
  <si>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</si>
  <si>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</si>
  <si>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</si>
  <si>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</si>
  <si>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</si>
  <si>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</si>
  <si>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</si>
  <si>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</si>
  <si>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</si>
  <si>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</si>
  <si>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</si>
  <si>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</si>
  <si>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</si>
  <si>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</si>
  <si>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</si>
  <si>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</si>
  <si>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</si>
  <si>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</si>
  <si>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</si>
  <si>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</si>
  <si>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</si>
  <si>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</si>
  <si>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</si>
  <si>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</si>
  <si>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</si>
  <si>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</si>
  <si>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</si>
  <si>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</si>
  <si>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</si>
  <si>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</si>
  <si>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</si>
  <si>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</si>
  <si>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</si>
  <si>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</si>
  <si>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</si>
  <si>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</si>
  <si>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</si>
  <si>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</si>
  <si>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</si>
  <si>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</si>
  <si>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</si>
  <si>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</si>
  <si>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</si>
  <si>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</si>
  <si>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</si>
  <si>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</si>
  <si>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</si>
  <si>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</si>
  <si>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</si>
  <si>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</si>
  <si>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</si>
  <si>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</si>
  <si>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</si>
  <si>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</si>
  <si>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</si>
  <si>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</si>
  <si>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</si>
  <si>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</si>
  <si>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</si>
  <si>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</si>
  <si>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</si>
  <si>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</si>
  <si>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</si>
  <si>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</si>
  <si>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</si>
  <si>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</si>
  <si>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</si>
  <si>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</si>
  <si>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</si>
  <si>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</si>
  <si>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</si>
  <si>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</si>
  <si>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</si>
  <si>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</si>
  <si>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</si>
  <si>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</si>
  <si>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</si>
  <si>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</si>
  <si>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</si>
  <si>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</si>
  <si>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</si>
  <si>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</si>
  <si>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</si>
  <si>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</si>
  <si>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</si>
  <si>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</si>
  <si>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</si>
  <si>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</si>
  <si>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</si>
  <si>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</si>
  <si>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</si>
  <si>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</si>
  <si>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</si>
  <si>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</si>
  <si>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</si>
  <si>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</si>
  <si>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</si>
  <si>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</si>
  <si>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</si>
  <si>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</si>
  <si>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</si>
  <si>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</si>
  <si>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</si>
  <si>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</si>
  <si>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</si>
  <si>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</si>
  <si>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</si>
  <si>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</si>
  <si>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</si>
  <si>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</si>
  <si>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</si>
  <si>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</si>
  <si>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</si>
  <si>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</si>
  <si>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</si>
  <si>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</si>
  <si>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</si>
  <si>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</si>
  <si>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</si>
  <si>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</si>
  <si>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</si>
  <si>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</si>
  <si>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</si>
  <si>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</si>
  <si>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</si>
  <si>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</si>
  <si>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</si>
  <si>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</si>
  <si>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</si>
  <si>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</si>
  <si>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</si>
  <si>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</si>
  <si>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</si>
  <si>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</si>
  <si>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</si>
  <si>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</si>
  <si>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</si>
  <si>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</si>
  <si>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</si>
  <si>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</si>
  <si>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</si>
  <si>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</si>
  <si>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</si>
  <si>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</si>
  <si>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</si>
  <si>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</si>
  <si>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</si>
  <si>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</si>
  <si>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</si>
  <si>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</si>
  <si>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</si>
  <si>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</si>
  <si>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</si>
  <si>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</si>
  <si>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</si>
  <si>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</si>
  <si>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</si>
  <si>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</si>
  <si>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</si>
  <si>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</si>
  <si>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</si>
  <si>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</si>
  <si>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</si>
  <si>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</si>
  <si>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</si>
  <si>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</si>
  <si>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</si>
  <si>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</si>
  <si>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</si>
  <si>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</si>
  <si>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</si>
  <si>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</si>
  <si>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</si>
  <si>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</si>
  <si>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</si>
  <si>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</si>
  <si>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</si>
  <si>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</si>
  <si>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</si>
  <si>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</si>
  <si>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</si>
  <si>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</si>
  <si>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</si>
  <si>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</si>
  <si>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</si>
  <si>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</si>
  <si>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</si>
  <si>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</si>
  <si>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</si>
  <si>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</si>
  <si>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</si>
  <si>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</si>
  <si>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</si>
  <si>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</si>
  <si>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</si>
  <si>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</si>
  <si>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</si>
  <si>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</si>
  <si>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</si>
  <si>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</si>
  <si>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</si>
  <si>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</si>
  <si>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</si>
  <si>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</si>
  <si>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</si>
  <si>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</si>
  <si>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</si>
  <si>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</si>
  <si>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</si>
  <si>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</si>
  <si>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</si>
  <si>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</si>
  <si>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</si>
  <si>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</si>
  <si>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</si>
  <si>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</si>
  <si>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</si>
  <si>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</si>
  <si>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</si>
  <si>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</si>
  <si>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</si>
  <si>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</si>
  <si>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</si>
  <si>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</si>
  <si>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</si>
  <si>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</si>
  <si>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</si>
  <si>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</si>
  <si>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</si>
  <si>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</si>
  <si>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</si>
  <si>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</si>
  <si>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</si>
  <si>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</si>
  <si>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</si>
  <si>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</si>
  <si>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</si>
  <si>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</si>
  <si>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</si>
  <si>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</si>
  <si>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</si>
  <si>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</si>
  <si>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</si>
  <si>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</si>
  <si>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</si>
  <si>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</si>
  <si>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</si>
  <si>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</si>
  <si>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</si>
  <si>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</si>
  <si>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</si>
  <si>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</si>
  <si>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</si>
  <si>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</si>
  <si>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</si>
  <si>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</si>
  <si>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</si>
  <si>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</si>
  <si>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</si>
  <si>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</si>
  <si>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</si>
  <si>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</si>
  <si>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</si>
  <si>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</si>
  <si>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</si>
  <si>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</si>
  <si>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</si>
  <si>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</si>
  <si>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</si>
  <si>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</si>
  <si>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</si>
  <si>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</si>
  <si>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</si>
  <si>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</si>
  <si>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</si>
  <si>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</si>
  <si>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</si>
  <si>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</si>
  <si>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</si>
  <si>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</si>
  <si>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</si>
  <si>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</si>
  <si>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</si>
  <si>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</si>
  <si>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</si>
  <si>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</si>
  <si>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</si>
  <si>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</si>
  <si>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</si>
  <si>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</si>
  <si>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</si>
  <si>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</si>
  <si>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</si>
  <si>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</si>
  <si>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</si>
  <si>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</si>
  <si>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</si>
  <si>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</si>
  <si>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</si>
  <si>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</si>
  <si>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</si>
  <si>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</si>
  <si>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</si>
  <si>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</si>
  <si>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</si>
  <si>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</si>
  <si>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</si>
  <si>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</si>
  <si>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</si>
  <si>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</si>
  <si>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</si>
  <si>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</si>
  <si>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</si>
  <si>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</si>
  <si>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</si>
  <si>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</si>
  <si>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</si>
  <si>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</si>
  <si>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</si>
  <si>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</si>
  <si>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</si>
  <si>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</si>
  <si>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</si>
  <si>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</si>
  <si>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</si>
  <si>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</si>
  <si>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</si>
  <si>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</si>
  <si>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</si>
  <si>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</si>
  <si>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</si>
  <si>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</si>
  <si>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</si>
  <si>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</si>
  <si>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</si>
  <si>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</si>
  <si>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</si>
  <si>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</si>
  <si>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</si>
  <si>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</si>
  <si>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</si>
  <si>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</si>
  <si>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</si>
  <si>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</si>
  <si>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</si>
  <si>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</si>
  <si>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</si>
  <si>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</si>
  <si>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</si>
  <si>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</si>
  <si>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</si>
  <si>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</si>
  <si>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</si>
  <si>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</si>
  <si>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</si>
  <si>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</si>
  <si>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</si>
  <si>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</si>
  <si>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</si>
  <si>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</si>
  <si>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</si>
  <si>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</si>
  <si>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</si>
  <si>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</si>
  <si>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</si>
  <si>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</si>
  <si>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</si>
  <si>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</si>
  <si>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</si>
  <si>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</si>
  <si>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</si>
  <si>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</si>
  <si>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</si>
  <si>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</si>
  <si>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</si>
  <si>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</si>
  <si>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</si>
  <si>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</si>
  <si>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</si>
  <si>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</si>
  <si>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</si>
  <si>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</si>
  <si>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</si>
  <si>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</si>
  <si>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</si>
  <si>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</si>
  <si>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</si>
  <si>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</si>
  <si>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</si>
  <si>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</si>
  <si>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</si>
  <si>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</si>
  <si>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</si>
  <si>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</si>
  <si>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</si>
  <si>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</si>
  <si>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</si>
  <si>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</si>
  <si>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</si>
  <si>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</si>
  <si>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</si>
  <si>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</si>
  <si>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</si>
  <si>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</si>
  <si>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</si>
  <si>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</si>
  <si>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</si>
  <si>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</si>
  <si>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</si>
  <si>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</si>
  <si>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</si>
  <si>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</si>
  <si>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</si>
  <si>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</si>
  <si>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</si>
  <si>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</si>
  <si>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</si>
  <si>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</si>
  <si>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</si>
  <si>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</si>
  <si>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</si>
  <si>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</si>
  <si>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</si>
  <si>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</si>
  <si>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</si>
  <si>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</si>
  <si>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</si>
  <si>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</si>
  <si>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</si>
  <si>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</si>
  <si>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</si>
  <si>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</si>
  <si>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</si>
  <si>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</si>
  <si>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</si>
  <si>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</si>
  <si>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</si>
  <si>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</si>
  <si>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</si>
  <si>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</si>
  <si>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</si>
  <si>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</si>
  <si>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</si>
  <si>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</si>
  <si>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</si>
  <si>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</si>
  <si>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</si>
  <si>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</si>
  <si>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</si>
  <si>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</si>
  <si>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</si>
  <si>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</si>
  <si>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</si>
  <si>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</si>
  <si>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</si>
  <si>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</si>
  <si>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</si>
  <si>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</si>
  <si>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</si>
  <si>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</si>
  <si>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</si>
  <si>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</si>
  <si>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</si>
  <si>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</si>
  <si>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</si>
  <si>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</si>
  <si>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</si>
  <si>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</si>
  <si>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</si>
  <si>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</si>
  <si>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</si>
  <si>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</si>
  <si>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</si>
  <si>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</si>
  <si>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</si>
  <si>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</si>
  <si>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</si>
  <si>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</si>
  <si>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</si>
  <si>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</si>
  <si>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</si>
  <si>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</si>
  <si>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</si>
  <si>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</si>
  <si>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</si>
  <si>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</si>
  <si>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</si>
  <si>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</si>
  <si>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</si>
  <si>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</si>
  <si>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</si>
  <si>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</si>
  <si>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</si>
  <si>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</si>
  <si>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</si>
  <si>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</si>
  <si>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</si>
  <si>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</si>
  <si>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</si>
  <si>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</si>
  <si>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</si>
  <si>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</si>
  <si>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</si>
  <si>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</si>
  <si>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</si>
  <si>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</si>
  <si>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</si>
  <si>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</si>
  <si>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</si>
  <si>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</si>
  <si>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</si>
  <si>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</si>
  <si>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</si>
  <si>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</si>
  <si>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</si>
  <si>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</si>
  <si>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</si>
  <si>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</si>
  <si>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</si>
  <si>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</si>
  <si>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</si>
  <si>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</si>
  <si>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</si>
  <si>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</si>
  <si>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</si>
  <si>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</si>
  <si>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</si>
  <si>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</si>
  <si>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</si>
  <si>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</si>
  <si>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</si>
  <si>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</si>
  <si>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</si>
  <si>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</si>
  <si>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</si>
  <si>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</si>
  <si>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</si>
  <si>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</si>
  <si>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</si>
  <si>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</si>
  <si>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</si>
  <si>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</si>
  <si>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</si>
  <si>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</si>
  <si>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</si>
  <si>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</si>
  <si>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</si>
  <si>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</si>
  <si>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</si>
  <si>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</si>
  <si>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</si>
  <si>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</si>
  <si>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</si>
  <si>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</si>
  <si>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</si>
  <si>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</si>
  <si>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</si>
  <si>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</si>
  <si>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</si>
  <si>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</si>
  <si>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</si>
  <si>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</si>
  <si>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</si>
  <si>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</si>
  <si>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</si>
  <si>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</si>
  <si>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</si>
  <si>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</si>
  <si>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</si>
  <si>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</si>
  <si>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</si>
  <si>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</si>
  <si>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</si>
  <si>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</si>
  <si>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</si>
  <si>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</si>
  <si>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</si>
  <si>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</si>
  <si>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</si>
  <si>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</si>
  <si>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</si>
  <si>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</si>
  <si>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</si>
  <si>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</si>
  <si>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</si>
  <si>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</si>
  <si>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</si>
  <si>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</si>
  <si>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</si>
  <si>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</si>
  <si>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</si>
  <si>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</si>
  <si>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</si>
  <si>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</si>
  <si>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</si>
  <si>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</si>
  <si>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</si>
  <si>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</si>
  <si>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</si>
  <si>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</si>
  <si>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</si>
  <si>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</si>
  <si>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</si>
  <si>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</si>
  <si>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</si>
  <si>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</si>
  <si>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</si>
  <si>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</si>
  <si>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</si>
  <si>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</si>
  <si>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</si>
  <si>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</si>
  <si>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</si>
  <si>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</si>
  <si>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</si>
  <si>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</si>
  <si>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</si>
  <si>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</si>
  <si>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</si>
  <si>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</si>
  <si>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</si>
  <si>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</si>
  <si>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</si>
  <si>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</si>
  <si>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</si>
  <si>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</si>
  <si>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</si>
  <si>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</si>
  <si>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</si>
  <si>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</si>
  <si>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</si>
  <si>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</si>
  <si>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</si>
  <si>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</si>
  <si>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</si>
  <si>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</si>
  <si>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</si>
  <si>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</si>
  <si>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</si>
  <si>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</si>
  <si>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</si>
  <si>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</si>
  <si>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</si>
  <si>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</si>
  <si>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</si>
  <si>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</si>
  <si>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</si>
  <si>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</si>
  <si>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</si>
  <si>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</si>
  <si>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</si>
  <si>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</si>
  <si>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</si>
  <si>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</si>
  <si>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</si>
  <si>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</si>
  <si>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</si>
  <si>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</si>
  <si>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</si>
  <si>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</si>
  <si>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</si>
  <si>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</si>
  <si>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</si>
  <si>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</si>
  <si>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</si>
  <si>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</si>
  <si>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</si>
  <si>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</si>
  <si>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</si>
  <si>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</si>
  <si>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</si>
  <si>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</si>
  <si>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</si>
  <si>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</si>
  <si>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</si>
  <si>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</si>
  <si>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</si>
  <si>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</si>
  <si>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</si>
  <si>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</si>
  <si>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</si>
  <si>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</si>
  <si>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</si>
  <si>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</si>
  <si>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</si>
  <si>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</si>
  <si>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</si>
  <si>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</si>
  <si>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</si>
  <si>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</si>
  <si>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</si>
  <si>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</si>
  <si>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</si>
  <si>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</si>
  <si>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</si>
  <si>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</si>
  <si>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</si>
  <si>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</si>
  <si>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</si>
  <si>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</si>
  <si>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</si>
  <si>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</si>
  <si>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</si>
  <si>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</si>
  <si>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</si>
  <si>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</si>
  <si>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</si>
  <si>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</si>
  <si>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</si>
  <si>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</si>
  <si>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</si>
  <si>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</si>
  <si>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</si>
  <si>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</si>
  <si>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</si>
  <si>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</si>
  <si>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</si>
  <si>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</si>
  <si>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</si>
  <si>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</si>
  <si>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</si>
  <si>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</si>
  <si>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</si>
  <si>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</si>
  <si>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</si>
  <si>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</si>
  <si>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</si>
  <si>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</si>
  <si>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</si>
  <si>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</si>
  <si>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</si>
  <si>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</si>
  <si>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</si>
  <si>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</si>
  <si>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</si>
  <si>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</si>
  <si>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</si>
  <si>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</si>
  <si>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</si>
  <si>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</si>
  <si>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</si>
  <si>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</si>
  <si>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</si>
  <si>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</si>
  <si>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</si>
  <si>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</si>
  <si>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</si>
  <si>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</si>
  <si>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</si>
  <si>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</si>
  <si>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</si>
  <si>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</si>
  <si>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</si>
  <si>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</si>
  <si>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</si>
  <si>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</si>
  <si>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</si>
  <si>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</si>
  <si>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</si>
  <si>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</si>
  <si>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</si>
  <si>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</si>
  <si>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</si>
  <si>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</si>
  <si>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</si>
  <si>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</si>
  <si>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</si>
  <si>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</si>
  <si>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</si>
  <si>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</si>
  <si>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</si>
  <si>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</si>
  <si>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</si>
  <si>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</si>
  <si>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</si>
  <si>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</si>
  <si>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</si>
  <si>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</si>
  <si>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</si>
  <si>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</si>
  <si>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</si>
  <si>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</si>
  <si>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</si>
  <si>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</si>
  <si>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</si>
  <si>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</si>
  <si>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</si>
  <si>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</si>
  <si>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</si>
  <si>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</si>
  <si>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</si>
  <si>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</si>
  <si>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</si>
  <si>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</si>
  <si>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</si>
  <si>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</si>
  <si>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</si>
  <si>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</si>
  <si>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</si>
  <si>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</si>
  <si>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</si>
  <si>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</si>
  <si>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</si>
  <si>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</si>
  <si>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</si>
  <si>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</si>
  <si>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</si>
  <si>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</si>
  <si>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</si>
  <si>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</si>
  <si>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</si>
  <si>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</si>
  <si>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</si>
  <si>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</si>
  <si>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</si>
  <si>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</si>
  <si>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</si>
  <si>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</si>
  <si>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</si>
  <si>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</si>
  <si>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</si>
  <si>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</si>
  <si>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</si>
  <si>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</si>
  <si>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</si>
  <si>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</si>
  <si>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</si>
  <si>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</si>
  <si>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</si>
  <si>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</si>
  <si>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</si>
  <si>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</si>
  <si>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</si>
  <si>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</si>
  <si>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</si>
  <si>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</si>
  <si>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</si>
  <si>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</si>
  <si>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</si>
  <si>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</si>
  <si>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</si>
  <si>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</si>
  <si>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</si>
  <si>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</si>
  <si>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</si>
  <si>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</si>
  <si>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</si>
  <si>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</si>
  <si>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</si>
  <si>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</si>
  <si>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</si>
  <si>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</si>
  <si>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</si>
  <si>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</si>
  <si>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</si>
  <si>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</si>
  <si>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</si>
  <si>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</si>
  <si>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</si>
  <si>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</si>
  <si>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</si>
  <si>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</si>
  <si>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</si>
  <si>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</si>
  <si>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</si>
  <si>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</si>
  <si>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</si>
  <si>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</si>
  <si>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</si>
  <si>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</si>
  <si>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</si>
  <si>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</si>
  <si>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</si>
  <si>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</si>
  <si>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</si>
  <si>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</si>
  <si>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</si>
  <si>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</si>
  <si>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</si>
  <si>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</si>
  <si>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</si>
  <si>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</si>
  <si>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</si>
  <si>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</si>
  <si>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</si>
  <si>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</si>
  <si>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</si>
  <si>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</si>
  <si>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</si>
  <si>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</si>
  <si>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</si>
  <si>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</si>
  <si>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</si>
  <si>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</si>
  <si>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</si>
  <si>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</si>
  <si>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</si>
  <si>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</si>
  <si>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</si>
  <si>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</si>
  <si>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</si>
  <si>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</si>
  <si>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</si>
  <si>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</si>
  <si>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</si>
  <si>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</si>
  <si>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</si>
  <si>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</si>
  <si>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</si>
  <si>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</si>
  <si>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</si>
  <si>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</si>
  <si>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</si>
  <si>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</si>
  <si>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</si>
  <si>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</si>
  <si>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</si>
  <si>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</si>
  <si>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</si>
  <si>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</si>
  <si>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</si>
  <si>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</si>
  <si>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</si>
  <si>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</si>
  <si>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</si>
  <si>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</si>
  <si>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</si>
  <si>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</si>
  <si>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</si>
  <si>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</si>
  <si>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</si>
  <si>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</si>
  <si>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</si>
  <si>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</si>
  <si>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</si>
  <si>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</si>
  <si>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</si>
  <si>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</si>
  <si>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</si>
  <si>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</si>
  <si>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</si>
  <si>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</si>
  <si>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</si>
  <si>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</si>
  <si>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</si>
  <si>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</si>
  <si>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</si>
  <si>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</si>
  <si>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</si>
  <si>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</si>
  <si>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</si>
  <si>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</si>
  <si>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</si>
  <si>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</si>
  <si>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</si>
  <si>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</si>
  <si>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</si>
  <si>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</si>
  <si>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</si>
  <si>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</si>
  <si>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</si>
  <si>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</si>
  <si>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</si>
  <si>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</si>
  <si>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</si>
  <si>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</si>
  <si>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</si>
  <si>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</si>
  <si>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</si>
  <si>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</si>
  <si>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</si>
  <si>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</si>
  <si>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</si>
  <si>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</si>
  <si>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</si>
  <si>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</si>
  <si>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</si>
  <si>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</si>
  <si>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</si>
  <si>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</si>
  <si>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</si>
  <si>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</si>
  <si>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</si>
  <si>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</si>
  <si>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</si>
  <si>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</si>
  <si>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</si>
  <si>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</si>
  <si>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</si>
  <si>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</si>
  <si>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</si>
  <si>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</si>
  <si>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</si>
  <si>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</si>
  <si>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</si>
  <si>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</si>
  <si>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</si>
  <si>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</si>
  <si>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</si>
  <si>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</si>
  <si>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</si>
  <si>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</si>
  <si>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</si>
  <si>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</si>
  <si>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</si>
  <si>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</si>
  <si>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</si>
  <si>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</si>
  <si>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</si>
  <si>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</si>
  <si>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</si>
  <si>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</si>
  <si>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</si>
  <si>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</si>
  <si>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</si>
  <si>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</si>
  <si>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</si>
  <si>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</si>
  <si>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</si>
  <si>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</si>
  <si>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</si>
  <si>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</si>
  <si>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</si>
  <si>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</si>
  <si>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</si>
  <si>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</si>
  <si>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</si>
  <si>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</si>
  <si>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</si>
  <si>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</si>
  <si>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</si>
  <si>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</si>
  <si>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</si>
  <si>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</si>
  <si>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</si>
  <si>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</si>
  <si>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</si>
  <si>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</si>
  <si>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</si>
  <si>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</si>
  <si>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</si>
  <si>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</si>
  <si>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</si>
  <si>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</si>
  <si>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</si>
  <si>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</si>
  <si>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</si>
  <si>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</si>
  <si>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</si>
  <si>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</si>
  <si>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</si>
  <si>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</si>
  <si>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</si>
  <si>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</si>
  <si>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</si>
  <si>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</si>
  <si>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</si>
  <si>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</si>
  <si>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</si>
  <si>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</si>
  <si>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</si>
  <si>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</si>
  <si>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</si>
  <si>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</si>
  <si>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</si>
  <si>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</si>
  <si>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</si>
  <si>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</si>
  <si>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</si>
  <si>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</si>
  <si>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</si>
  <si>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</si>
  <si>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</si>
  <si>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</si>
  <si>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</si>
  <si>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</si>
  <si>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</si>
  <si>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</si>
  <si>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</si>
  <si>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</si>
  <si>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</si>
  <si>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</si>
  <si>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</si>
  <si>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</si>
  <si>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</si>
  <si>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</si>
  <si>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</si>
  <si>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</si>
  <si>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</si>
  <si>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</si>
  <si>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</si>
  <si>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</si>
  <si>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</si>
  <si>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</si>
  <si>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</si>
  <si>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</si>
  <si>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</si>
  <si>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</si>
  <si>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</si>
  <si>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</si>
  <si>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</si>
  <si>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</si>
  <si>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</si>
  <si>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</si>
  <si>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</si>
  <si>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</si>
  <si>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</si>
  <si>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</si>
  <si>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</si>
  <si>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</si>
  <si>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</si>
  <si>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</si>
  <si>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</si>
  <si>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</si>
  <si>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</si>
  <si>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</si>
  <si>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</si>
  <si>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</si>
  <si>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</si>
  <si>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</si>
  <si>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</si>
  <si>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</si>
  <si>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</si>
  <si>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</si>
  <si>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</si>
  <si>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</si>
  <si>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</si>
  <si>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</si>
  <si>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</si>
  <si>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</si>
  <si>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</si>
  <si>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</si>
  <si>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</si>
  <si>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</si>
  <si>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</si>
  <si>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</si>
  <si>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</si>
  <si>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</si>
  <si>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</si>
  <si>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</si>
  <si>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</si>
  <si>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</si>
  <si>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</si>
  <si>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</si>
  <si>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</si>
  <si>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</si>
  <si>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</si>
  <si>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</si>
  <si>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</si>
  <si>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</si>
  <si>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</si>
  <si>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</si>
  <si>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</si>
  <si>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</si>
  <si>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</si>
  <si>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</si>
  <si>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</si>
  <si>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</si>
  <si>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</si>
  <si>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</si>
  <si>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</si>
  <si>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</si>
  <si>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</si>
  <si>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</si>
  <si>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</si>
  <si>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</si>
  <si>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</si>
  <si>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</si>
  <si>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</si>
  <si>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</si>
  <si>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</si>
  <si>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</si>
  <si>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</si>
  <si>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</si>
  <si>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</si>
  <si>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</si>
  <si>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</si>
  <si>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</si>
  <si>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</si>
  <si>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</si>
  <si>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</si>
  <si>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</si>
  <si>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</si>
  <si>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</si>
  <si>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</si>
  <si>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</si>
  <si>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</si>
  <si>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</si>
  <si>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</si>
  <si>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</si>
  <si>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</si>
  <si>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</si>
  <si>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</si>
  <si>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</si>
  <si>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</si>
  <si>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</si>
  <si>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</si>
  <si>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</si>
  <si>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</si>
  <si>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</si>
  <si>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</si>
  <si>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</si>
  <si>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</si>
  <si>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</si>
  <si>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</si>
  <si>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</si>
  <si>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</si>
  <si>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</si>
  <si>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</si>
  <si>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</si>
  <si>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</si>
  <si>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</si>
  <si>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</si>
  <si>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</si>
  <si>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</si>
  <si>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</si>
  <si>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</si>
  <si>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</si>
  <si>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</si>
  <si>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</si>
  <si>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</si>
  <si>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</si>
  <si>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</si>
  <si>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</si>
  <si>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</si>
  <si>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</si>
  <si>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</si>
  <si>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</si>
  <si>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</si>
  <si>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</si>
  <si>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</si>
  <si>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</si>
  <si>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</si>
  <si>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</si>
  <si>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</si>
  <si>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</si>
  <si>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</si>
  <si>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</si>
  <si>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</si>
  <si>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</si>
  <si>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</si>
  <si>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</si>
  <si>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</si>
  <si>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</si>
  <si>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</si>
  <si>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</si>
  <si>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</si>
  <si>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</si>
  <si>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</si>
  <si>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</si>
  <si>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</si>
  <si>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</si>
  <si>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</si>
  <si>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</si>
  <si>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</si>
  <si>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</si>
  <si>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</si>
  <si>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</si>
  <si>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</si>
  <si>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</si>
  <si>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</si>
  <si>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</si>
  <si>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</si>
  <si>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</si>
  <si>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</si>
  <si>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</si>
  <si>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</si>
  <si>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</si>
  <si>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</si>
  <si>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</si>
  <si>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</si>
  <si>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</si>
  <si>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</si>
  <si>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</si>
  <si>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</si>
  <si>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</si>
  <si>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</si>
  <si>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</si>
  <si>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</si>
  <si>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</si>
  <si>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</si>
  <si>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</si>
  <si>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</si>
  <si>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</si>
  <si>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</si>
  <si>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</si>
  <si>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</si>
  <si>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</si>
  <si>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</si>
  <si>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</si>
  <si>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</si>
  <si>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</si>
  <si>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</si>
  <si>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</si>
  <si>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</si>
  <si>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</si>
  <si>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</si>
  <si>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</si>
  <si>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</si>
  <si>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</si>
  <si>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</si>
  <si>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</si>
  <si>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</si>
  <si>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</si>
  <si>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</si>
  <si>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</si>
  <si>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</si>
  <si>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</si>
  <si>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</si>
  <si>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</si>
  <si>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</si>
  <si>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</si>
  <si>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</si>
  <si>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</si>
  <si>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</si>
  <si>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</si>
  <si>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</si>
  <si>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</si>
  <si>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</si>
  <si>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</si>
  <si>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</si>
  <si>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</si>
  <si>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</si>
  <si>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</si>
  <si>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</si>
  <si>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</si>
  <si>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</si>
  <si>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</si>
  <si>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</si>
  <si>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</si>
  <si>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</si>
  <si>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</si>
  <si>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</si>
  <si>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</si>
  <si>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</si>
  <si>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</si>
  <si>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</si>
  <si>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</si>
  <si>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</si>
  <si>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</si>
  <si>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</si>
  <si>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</si>
  <si>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</si>
  <si>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</si>
  <si>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</si>
  <si>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</si>
  <si>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</si>
  <si>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</si>
  <si>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</si>
  <si>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</si>
  <si>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</si>
  <si>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</si>
  <si>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</si>
  <si>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</si>
  <si>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</si>
  <si>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</si>
  <si>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</si>
  <si>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</si>
  <si>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</si>
  <si>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</si>
  <si>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</si>
  <si>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</si>
  <si>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</si>
  <si>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</si>
  <si>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</si>
  <si>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</si>
  <si>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</si>
  <si>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</si>
  <si>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</si>
  <si>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</si>
  <si>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</si>
  <si>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</si>
  <si>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</si>
  <si>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</si>
  <si>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</si>
  <si>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</si>
  <si>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</si>
  <si>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</si>
  <si>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</si>
  <si>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</si>
  <si>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</si>
  <si>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</si>
  <si>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</si>
  <si>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</si>
  <si>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</si>
  <si>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</si>
  <si>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</si>
  <si>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</si>
  <si>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</si>
  <si>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</si>
  <si>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</si>
  <si>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</si>
  <si>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</si>
  <si>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</si>
  <si>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</si>
  <si>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</si>
  <si>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</si>
  <si>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</si>
  <si>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</si>
  <si>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</si>
  <si>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</si>
  <si>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</si>
  <si>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</si>
  <si>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</si>
  <si>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</si>
  <si>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</si>
  <si>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</si>
  <si>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</si>
  <si>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</si>
  <si>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</si>
  <si>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</si>
  <si>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</si>
  <si>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</si>
  <si>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</si>
  <si>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</si>
  <si>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</si>
  <si>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</si>
  <si>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</si>
  <si>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</si>
  <si>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</si>
  <si>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</si>
  <si>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</si>
  <si>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</si>
  <si>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</si>
  <si>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</si>
  <si>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</si>
  <si>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</si>
  <si>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</si>
  <si>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</si>
  <si>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</si>
  <si>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</si>
  <si>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</si>
  <si>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</si>
  <si>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</si>
  <si>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</si>
  <si>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</si>
  <si>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</si>
  <si>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</si>
  <si>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</si>
  <si>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</si>
  <si>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</si>
  <si>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</si>
  <si>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</si>
  <si>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</si>
  <si>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</si>
  <si>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</si>
  <si>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</si>
  <si>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</si>
  <si>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</si>
  <si>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</si>
  <si>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</si>
  <si>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</si>
  <si>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</si>
  <si>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</si>
  <si>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</si>
  <si>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</si>
  <si>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</si>
  <si>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</si>
  <si>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</si>
  <si>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</si>
  <si>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</si>
  <si>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</si>
  <si>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</si>
  <si>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</si>
  <si>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</si>
  <si>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</si>
  <si>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</si>
  <si>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</si>
  <si>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</si>
  <si>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</si>
  <si>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</si>
  <si>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</si>
  <si>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</si>
  <si>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</si>
  <si>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</si>
  <si>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</si>
  <si>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</si>
  <si>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</si>
  <si>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</si>
  <si>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</si>
  <si>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</si>
  <si>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</si>
  <si>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</si>
  <si>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</si>
  <si>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</si>
  <si>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</si>
  <si>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</si>
  <si>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</si>
  <si>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</si>
  <si>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</si>
  <si>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</si>
  <si>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</si>
  <si>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</si>
  <si>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</si>
  <si>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</si>
  <si>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</si>
  <si>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</si>
  <si>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</si>
  <si>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</si>
  <si>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</si>
  <si>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</si>
  <si>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</si>
  <si>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</si>
  <si>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</si>
  <si>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</si>
  <si>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</si>
  <si>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</si>
  <si>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</si>
  <si>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</si>
  <si>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</si>
  <si>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</si>
  <si>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</si>
  <si>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</si>
  <si>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</si>
  <si>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</si>
  <si>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</si>
  <si>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</si>
  <si>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</si>
  <si>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</si>
  <si>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</si>
  <si>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</si>
  <si>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</si>
  <si>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</si>
  <si>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</si>
  <si>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</si>
  <si>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</si>
  <si>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</si>
  <si>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</si>
  <si>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</si>
  <si>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</si>
  <si>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</si>
  <si>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</si>
  <si>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</si>
  <si>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</si>
  <si>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</si>
  <si>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</si>
  <si>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</si>
  <si>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</si>
  <si>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</si>
  <si>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</si>
  <si>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</si>
  <si>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</si>
  <si>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</si>
  <si>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</si>
  <si>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</si>
  <si>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</si>
  <si>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</si>
  <si>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</si>
  <si>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</si>
  <si>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</si>
  <si>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</si>
  <si>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</si>
  <si>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</si>
  <si>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</si>
  <si>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</si>
  <si>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</si>
  <si>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</si>
  <si>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</si>
  <si>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</si>
  <si>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</si>
  <si>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</si>
  <si>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</si>
  <si>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</si>
  <si>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</si>
  <si>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</si>
  <si>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</si>
  <si>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</si>
  <si>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</si>
  <si>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</si>
  <si>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</si>
  <si>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</si>
  <si>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</si>
  <si>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</si>
  <si>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</si>
  <si>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</si>
  <si>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</si>
  <si>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</si>
  <si>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</si>
  <si>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</si>
  <si>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</si>
  <si>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</si>
  <si>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</si>
  <si>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</si>
  <si>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</si>
  <si>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</si>
  <si>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</si>
  <si>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</si>
  <si>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</si>
  <si>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</si>
  <si>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</si>
  <si>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</si>
  <si>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</si>
  <si>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</si>
  <si>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</si>
  <si>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</si>
  <si>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</si>
  <si>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</si>
  <si>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</si>
  <si>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</si>
  <si>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</si>
  <si>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</si>
  <si>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</si>
  <si>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</si>
  <si>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</si>
  <si>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</si>
  <si>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</si>
  <si>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</si>
  <si>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</si>
  <si>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</si>
  <si>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</si>
  <si>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</si>
  <si>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</si>
  <si>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</si>
  <si>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</si>
  <si>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</si>
  <si>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</si>
  <si>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</si>
  <si>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</si>
  <si>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</si>
  <si>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</si>
  <si>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</si>
  <si>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</si>
  <si>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</si>
  <si>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</si>
  <si>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</si>
  <si>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</si>
  <si>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</si>
  <si>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</si>
  <si>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</si>
  <si>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</si>
  <si>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</si>
  <si>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</si>
  <si>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</si>
  <si>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</si>
  <si>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</si>
  <si>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</si>
  <si>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</si>
  <si>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</si>
  <si>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</si>
  <si>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</si>
  <si>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</si>
  <si>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</si>
  <si>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</si>
  <si>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</si>
  <si>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</si>
  <si>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</si>
  <si>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</si>
  <si>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</si>
  <si>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</si>
  <si>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</si>
  <si>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</si>
  <si>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</si>
  <si>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</si>
  <si>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</si>
  <si>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</si>
  <si>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</si>
  <si>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</si>
  <si>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</si>
  <si>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</si>
  <si>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</si>
  <si>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</si>
  <si>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</si>
  <si>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</si>
  <si>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</si>
  <si>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</si>
  <si>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</si>
  <si>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</si>
  <si>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</si>
  <si>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</si>
  <si>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</si>
  <si>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</si>
  <si>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</si>
  <si>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</si>
  <si>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</si>
  <si>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</si>
  <si>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</si>
  <si>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</si>
  <si>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</si>
  <si>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</si>
  <si>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</si>
  <si>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</si>
  <si>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</si>
  <si>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</si>
  <si>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</si>
  <si>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</si>
  <si>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</si>
  <si>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</si>
  <si>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</si>
  <si>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</si>
  <si>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</si>
  <si>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</si>
  <si>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</si>
  <si>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</si>
  <si>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</si>
  <si>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</si>
  <si>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</si>
  <si>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</si>
  <si>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</si>
  <si>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</si>
  <si>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</si>
  <si>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</si>
  <si>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</si>
  <si>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</si>
  <si>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</si>
  <si>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</si>
  <si>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</si>
  <si>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</si>
  <si>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</si>
  <si>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</si>
  <si>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</si>
  <si>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</si>
  <si>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</si>
  <si>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</si>
  <si>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</si>
  <si>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</si>
  <si>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</si>
  <si>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</si>
  <si>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</si>
  <si>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</si>
  <si>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</si>
  <si>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</si>
  <si>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</si>
  <si>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</si>
  <si>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</si>
  <si>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</si>
  <si>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</si>
  <si>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</si>
  <si>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</si>
  <si>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</si>
  <si>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</si>
  <si>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</si>
  <si>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</si>
  <si>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</si>
  <si>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</si>
  <si>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</si>
  <si>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</si>
  <si>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</si>
  <si>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</si>
  <si>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</si>
  <si>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</si>
  <si>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</si>
  <si>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</si>
  <si>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</si>
  <si>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</si>
  <si>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</si>
  <si>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</si>
  <si>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</si>
  <si>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</si>
  <si>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</si>
  <si>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</si>
  <si>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</si>
  <si>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</si>
  <si>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</si>
  <si>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</si>
  <si>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</si>
  <si>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</si>
  <si>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</si>
  <si>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</si>
  <si>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</si>
  <si>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</si>
  <si>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</si>
  <si>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</si>
  <si>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</si>
  <si>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</si>
  <si>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</si>
  <si>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</si>
  <si>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</si>
  <si>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</si>
  <si>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</si>
  <si>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</si>
  <si>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</si>
  <si>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</si>
  <si>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</si>
  <si>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</si>
  <si>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</si>
  <si>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</si>
  <si>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</si>
  <si>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</si>
  <si>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</si>
  <si>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</si>
  <si>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</si>
  <si>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</si>
  <si>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</si>
  <si>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</si>
  <si>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</si>
  <si>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</si>
  <si>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</si>
  <si>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</si>
  <si>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</si>
  <si>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</si>
  <si>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</si>
  <si>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</si>
  <si>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</si>
  <si>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</si>
  <si>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</si>
  <si>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</si>
  <si>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</si>
  <si>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</si>
  <si>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</si>
  <si>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</si>
  <si>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</si>
  <si>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</si>
  <si>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</si>
  <si>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</si>
  <si>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</si>
  <si>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</si>
  <si>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</si>
  <si>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</si>
  <si>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</si>
  <si>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</si>
  <si>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</si>
  <si>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</si>
  <si>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</si>
  <si>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</si>
  <si>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</si>
  <si>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</si>
  <si>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</si>
  <si>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</si>
  <si>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</si>
  <si>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</si>
  <si>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</si>
  <si>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</si>
  <si>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</si>
  <si>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</si>
  <si>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</si>
  <si>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</si>
  <si>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</si>
  <si>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</si>
  <si>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</si>
  <si>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</si>
  <si>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</si>
  <si>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</si>
  <si>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</si>
  <si>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</si>
  <si>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</si>
  <si>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</si>
  <si>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</si>
  <si>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</si>
  <si>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</si>
  <si>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</si>
  <si>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</si>
  <si>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</si>
  <si>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</si>
  <si>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</si>
  <si>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</si>
  <si>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</si>
  <si>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</si>
  <si>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</si>
  <si>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</si>
  <si>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</si>
  <si>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</si>
  <si>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</si>
  <si>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</si>
  <si>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</si>
  <si>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</si>
  <si>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</si>
  <si>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</si>
  <si>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</si>
  <si>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</si>
  <si>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</si>
  <si>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</si>
  <si>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</si>
  <si>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</si>
  <si>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</si>
  <si>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</si>
  <si>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</si>
  <si>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</si>
  <si>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</si>
  <si>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</si>
  <si>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</si>
  <si>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</si>
  <si>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</si>
  <si>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</si>
  <si>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</si>
  <si>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</si>
  <si>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</si>
  <si>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</si>
  <si>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</si>
  <si>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</si>
  <si>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</si>
  <si>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</si>
  <si>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</si>
  <si>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</si>
  <si>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</si>
  <si>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</si>
  <si>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</si>
  <si>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</si>
  <si>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</si>
  <si>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</si>
  <si>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</si>
  <si>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</si>
  <si>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</si>
  <si>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</si>
  <si>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</si>
  <si>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</si>
  <si>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</si>
  <si>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</si>
  <si>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</si>
  <si>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</si>
  <si>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</si>
  <si>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</si>
  <si>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</si>
  <si>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</si>
  <si>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</si>
  <si>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</si>
  <si>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</si>
  <si>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</si>
  <si>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</si>
  <si>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</si>
  <si>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</si>
  <si>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</si>
  <si>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</si>
  <si>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</si>
  <si>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</si>
  <si>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</si>
  <si>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</si>
  <si>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</si>
  <si>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</si>
  <si>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</si>
  <si>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</si>
  <si>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</si>
  <si>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</si>
  <si>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</si>
  <si>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</si>
  <si>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</si>
  <si>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</si>
  <si>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</si>
  <si>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</si>
  <si>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</si>
  <si>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</si>
  <si>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</si>
  <si>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</si>
  <si>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</si>
  <si>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</si>
  <si>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</si>
  <si>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</si>
  <si>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</si>
  <si>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</si>
  <si>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</si>
  <si>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</si>
  <si>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</si>
  <si>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</si>
  <si>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</si>
  <si>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</si>
  <si>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</si>
  <si>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</si>
  <si>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</si>
  <si>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</si>
  <si>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</si>
  <si>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</si>
  <si>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</si>
  <si>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</si>
  <si>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</si>
  <si>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</si>
  <si>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</si>
  <si>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</si>
  <si>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</si>
  <si>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</si>
  <si>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</si>
  <si>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</si>
  <si>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</si>
  <si>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</si>
  <si>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</si>
  <si>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</si>
  <si>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</si>
  <si>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</si>
  <si>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</si>
  <si>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</si>
  <si>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</si>
  <si>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</si>
  <si>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</si>
  <si>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</si>
  <si>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</si>
  <si>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</si>
  <si>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</si>
  <si>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</si>
  <si>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</si>
  <si>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</si>
  <si>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</si>
  <si>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</si>
  <si>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</si>
  <si>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</si>
  <si>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</si>
  <si>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</si>
  <si>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</si>
  <si>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</si>
  <si>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</si>
  <si>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</si>
  <si>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</si>
  <si>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</si>
  <si>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</si>
  <si>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</si>
  <si>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</si>
  <si>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</si>
  <si>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</si>
  <si>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</si>
  <si>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</si>
  <si>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</si>
  <si>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</si>
  <si>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</si>
  <si>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</si>
  <si>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</si>
  <si>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</si>
  <si>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</si>
  <si>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</si>
  <si>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</si>
  <si>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</si>
  <si>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</si>
  <si>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</si>
  <si>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</si>
  <si>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</si>
  <si>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</si>
  <si>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</si>
  <si>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</si>
  <si>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</si>
  <si>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</si>
  <si>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</si>
  <si>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</si>
  <si>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</si>
  <si>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</si>
  <si>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</si>
  <si>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</si>
  <si>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</si>
  <si>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</si>
  <si>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</si>
  <si>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</si>
  <si>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</si>
  <si>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</si>
  <si>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</si>
  <si>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</si>
  <si>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</si>
  <si>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</si>
  <si>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</si>
  <si>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</si>
  <si>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</si>
  <si>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</si>
  <si>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</si>
  <si>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</si>
  <si>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</si>
  <si>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</si>
  <si>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</si>
  <si>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</si>
  <si>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</si>
  <si>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</si>
  <si>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</si>
  <si>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</si>
  <si>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</si>
  <si>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</si>
  <si>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</si>
  <si>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</si>
  <si>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</si>
  <si>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</si>
  <si>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</si>
  <si>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</si>
  <si>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</si>
  <si>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</si>
  <si>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</si>
  <si>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</si>
  <si>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</si>
  <si>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</si>
  <si>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</si>
  <si>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</si>
  <si>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</si>
  <si>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</si>
  <si>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</si>
  <si>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</si>
  <si>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</si>
  <si>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</si>
  <si>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</si>
  <si>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</si>
  <si>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</si>
  <si>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</si>
  <si>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</si>
  <si>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</si>
  <si>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</si>
  <si>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</si>
  <si>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</si>
  <si>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</si>
  <si>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</si>
  <si>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</si>
  <si>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</si>
  <si>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</si>
  <si>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</si>
  <si>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</si>
  <si>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</si>
  <si>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</si>
  <si>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</si>
  <si>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</si>
  <si>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</si>
  <si>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</si>
  <si>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</si>
  <si>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</si>
  <si>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</si>
  <si>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</si>
  <si>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</si>
  <si>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</si>
  <si>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</si>
  <si>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</si>
  <si>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</si>
  <si>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</si>
  <si>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</si>
  <si>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</si>
  <si>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</si>
  <si>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</si>
  <si>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</si>
  <si>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</si>
  <si>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</si>
  <si>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</si>
  <si>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</si>
  <si>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</si>
  <si>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</si>
  <si>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</si>
  <si>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</si>
  <si>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</si>
  <si>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</si>
  <si>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</si>
  <si>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</si>
  <si>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</si>
  <si>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</si>
  <si>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</si>
  <si>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</si>
  <si>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</si>
  <si>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</si>
  <si>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</si>
  <si>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</si>
  <si>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</si>
  <si>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</si>
  <si>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</si>
  <si>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</si>
  <si>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</si>
  <si>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</si>
  <si>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</si>
  <si>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</si>
  <si>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</si>
  <si>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</si>
  <si>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</si>
  <si>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</si>
  <si>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</si>
  <si>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</si>
  <si>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</si>
  <si>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</si>
  <si>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</si>
  <si>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</si>
  <si>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</si>
  <si>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</si>
  <si>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</si>
  <si>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</si>
  <si>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</si>
  <si>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</si>
  <si>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</si>
  <si>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</si>
  <si>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</si>
  <si>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</si>
  <si>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</si>
  <si>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</si>
  <si>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</si>
  <si>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</si>
  <si>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</si>
  <si>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</si>
  <si>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</si>
  <si>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</si>
  <si>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</si>
  <si>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</si>
  <si>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</si>
  <si>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</si>
  <si>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</si>
  <si>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</si>
  <si>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</si>
  <si>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</si>
  <si>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</si>
  <si>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</si>
  <si>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</si>
  <si>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</si>
  <si>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</si>
  <si>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</si>
  <si>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</si>
  <si>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</si>
  <si>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</si>
  <si>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</si>
  <si>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</si>
  <si>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</si>
  <si>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</si>
  <si>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</si>
  <si>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</si>
  <si>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</si>
  <si>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</si>
  <si>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</si>
  <si>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</si>
  <si>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</si>
  <si>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</si>
  <si>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</si>
  <si>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</si>
  <si>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</si>
  <si>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</si>
  <si>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</si>
  <si>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</si>
  <si>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</si>
  <si>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</si>
  <si>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</si>
  <si>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</si>
  <si>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</si>
  <si>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</si>
  <si>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</si>
  <si>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</si>
  <si>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</si>
  <si>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</si>
  <si>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</si>
  <si>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</si>
  <si>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</si>
  <si>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</si>
  <si>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</si>
  <si>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</si>
  <si>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</si>
  <si>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</si>
  <si>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</si>
  <si>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</si>
  <si>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</si>
  <si>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</si>
  <si>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</si>
  <si>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</si>
  <si>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</si>
  <si>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</si>
  <si>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</si>
  <si>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</si>
  <si>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</si>
  <si>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</si>
  <si>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</si>
  <si>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</si>
  <si>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</si>
  <si>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</si>
  <si>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</si>
  <si>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</si>
  <si>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</si>
  <si>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</si>
  <si>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</si>
  <si>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</si>
  <si>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</si>
  <si>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</si>
  <si>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</si>
  <si>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</si>
  <si>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</si>
  <si>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</si>
  <si>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</si>
  <si>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</si>
  <si>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</si>
  <si>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</si>
  <si>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</si>
  <si>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</si>
  <si>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</si>
  <si>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</si>
  <si>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</si>
  <si>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</si>
  <si>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</si>
  <si>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</si>
  <si>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</si>
  <si>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</si>
  <si>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</si>
  <si>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</si>
  <si>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</si>
  <si>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</si>
  <si>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</si>
  <si>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</si>
  <si>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</si>
  <si>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</si>
  <si>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</si>
  <si>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</si>
  <si>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</si>
  <si>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</si>
  <si>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</si>
  <si>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</si>
  <si>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</si>
  <si>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</si>
  <si>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</si>
  <si>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</si>
  <si>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</si>
  <si>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</si>
  <si>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</si>
  <si>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</si>
  <si>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</si>
  <si>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</si>
  <si>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</si>
  <si>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</si>
  <si>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</si>
  <si>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</si>
  <si>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</si>
  <si>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</si>
  <si>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</si>
  <si>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</si>
  <si>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</si>
  <si>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</si>
  <si>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</si>
  <si>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</si>
  <si>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</si>
  <si>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</si>
  <si>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</si>
  <si>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</si>
  <si>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</si>
  <si>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</si>
  <si>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</si>
  <si>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</si>
  <si>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</si>
  <si>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</si>
  <si>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</si>
  <si>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</si>
  <si>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</si>
  <si>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</si>
  <si>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</si>
  <si>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</si>
  <si>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</si>
  <si>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</si>
  <si>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</si>
  <si>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</si>
  <si>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</si>
  <si>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</si>
  <si>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</si>
  <si>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</si>
  <si>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</si>
  <si>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</si>
  <si>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</si>
  <si>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</si>
  <si>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</si>
  <si>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</si>
  <si>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</si>
  <si>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</si>
  <si>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</si>
  <si>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</si>
  <si>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</si>
  <si>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</si>
  <si>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</si>
  <si>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</si>
  <si>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</si>
  <si>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</si>
  <si>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</si>
  <si>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</si>
  <si>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</si>
  <si>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</si>
  <si>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</si>
  <si>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</si>
  <si>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</si>
  <si>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</si>
  <si>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</si>
  <si>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</si>
  <si>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</si>
  <si>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</si>
  <si>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</si>
  <si>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</si>
  <si>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</si>
  <si>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</si>
  <si>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</si>
  <si>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</si>
  <si>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</si>
  <si>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</si>
  <si>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</si>
  <si>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</si>
  <si>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</si>
  <si>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</si>
  <si>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</si>
  <si>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</si>
  <si>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</si>
  <si>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</si>
  <si>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</si>
  <si>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</si>
  <si>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</si>
  <si>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</si>
  <si>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</si>
  <si>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</si>
  <si>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</si>
  <si>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</si>
  <si>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</si>
  <si>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</si>
  <si>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</si>
  <si>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</si>
  <si>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</si>
  <si>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</si>
  <si>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</si>
  <si>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</si>
  <si>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</si>
  <si>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</si>
  <si>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</si>
  <si>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</si>
  <si>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</si>
  <si>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</si>
  <si>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</si>
  <si>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</si>
  <si>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</si>
  <si>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</si>
  <si>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</si>
  <si>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</si>
  <si>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</si>
  <si>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</si>
  <si>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</si>
  <si>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</si>
  <si>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</si>
  <si>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</si>
  <si>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</si>
  <si>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</si>
  <si>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</si>
  <si>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</si>
  <si>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</si>
  <si>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</si>
  <si>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</si>
  <si>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</si>
  <si>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</si>
  <si>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</si>
  <si>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</si>
  <si>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</si>
  <si>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</si>
  <si>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</si>
  <si>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</si>
  <si>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</si>
  <si>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</si>
  <si>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</si>
  <si>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</si>
  <si>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</si>
  <si>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</si>
  <si>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</si>
  <si>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</si>
  <si>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</si>
  <si>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</si>
  <si>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</si>
  <si>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</si>
  <si>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</si>
  <si>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</si>
  <si>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</si>
  <si>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</si>
  <si>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</si>
  <si>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</si>
  <si>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</si>
  <si>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</si>
  <si>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</si>
  <si>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</si>
  <si>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</si>
  <si>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</si>
  <si>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</si>
  <si>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</si>
  <si>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</si>
  <si>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</si>
  <si>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</si>
  <si>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</si>
  <si>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</si>
  <si>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</si>
  <si>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</si>
  <si>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</si>
  <si>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</si>
  <si>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</si>
  <si>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</si>
  <si>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</si>
  <si>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</si>
  <si>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</si>
  <si>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</si>
  <si>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</si>
  <si>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</si>
  <si>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</si>
  <si>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</si>
  <si>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</si>
  <si>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</si>
  <si>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</si>
  <si>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</si>
  <si>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</si>
  <si>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</si>
  <si>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</si>
  <si>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</si>
  <si>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</si>
  <si>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</si>
  <si>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</si>
  <si>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</si>
  <si>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</si>
  <si>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</si>
  <si>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</si>
  <si>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</si>
  <si>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</si>
  <si>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</si>
  <si>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</si>
  <si>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</si>
  <si>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</si>
  <si>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</si>
  <si>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</si>
  <si>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</si>
  <si>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</si>
  <si>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</si>
  <si>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</si>
  <si>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</si>
  <si>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</si>
  <si>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</si>
  <si>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</si>
  <si>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</si>
  <si>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</si>
  <si>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</si>
  <si>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</si>
  <si>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</si>
  <si>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</si>
  <si>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</si>
  <si>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</si>
  <si>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</si>
  <si>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</si>
  <si>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</si>
  <si>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</si>
  <si>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</si>
  <si>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</si>
  <si>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</si>
  <si>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</si>
  <si>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</si>
  <si>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</si>
  <si>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</si>
  <si>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</si>
  <si>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</si>
  <si>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</si>
  <si>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</si>
  <si>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</si>
  <si>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</si>
  <si>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</si>
  <si>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</si>
  <si>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</si>
  <si>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</si>
  <si>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</si>
  <si>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</si>
  <si>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</si>
  <si>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</si>
  <si>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</si>
  <si>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</si>
  <si>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</si>
  <si>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</si>
  <si>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</si>
  <si>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</si>
  <si>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</si>
  <si>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</si>
  <si>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</si>
  <si>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</si>
  <si>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</si>
  <si>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</si>
  <si>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</si>
  <si>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</si>
  <si>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</si>
  <si>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</si>
  <si>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</si>
  <si>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</si>
  <si>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</si>
  <si>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</si>
  <si>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</si>
  <si>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</si>
  <si>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</si>
  <si>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</si>
  <si>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</si>
  <si>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</si>
  <si>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</si>
  <si>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</si>
  <si>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</si>
  <si>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</si>
  <si>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</si>
  <si>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</si>
  <si>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</si>
  <si>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</si>
  <si>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</si>
  <si>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</si>
  <si>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</si>
  <si>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</si>
  <si>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</si>
  <si>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</si>
  <si>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</si>
  <si>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</si>
  <si>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</si>
  <si>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</si>
  <si>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</si>
  <si>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</si>
  <si>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</si>
  <si>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</si>
  <si>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</si>
  <si>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</si>
  <si>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</si>
  <si>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</si>
  <si>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</si>
  <si>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</si>
  <si>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</si>
  <si>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</si>
  <si>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</si>
  <si>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</si>
  <si>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</si>
  <si>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</si>
  <si>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</si>
  <si>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</si>
  <si>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</si>
  <si>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</si>
  <si>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</si>
  <si>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</si>
  <si>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</si>
  <si>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</si>
  <si>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</si>
  <si>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</si>
  <si>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</si>
  <si>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</si>
  <si>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</si>
  <si>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</si>
  <si>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</si>
  <si>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</si>
  <si>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</si>
  <si>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</si>
  <si>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</si>
  <si>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</si>
  <si>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</si>
  <si>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</si>
  <si>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</si>
  <si>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</si>
  <si>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</si>
  <si>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</si>
  <si>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</si>
  <si>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</si>
  <si>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</si>
  <si>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</si>
  <si>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</si>
  <si>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</si>
  <si>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</si>
  <si>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</si>
  <si>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</si>
  <si>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</si>
  <si>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</si>
  <si>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</si>
  <si>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</si>
  <si>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</si>
  <si>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</si>
  <si>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</si>
  <si>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</si>
  <si>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</si>
  <si>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</si>
  <si>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</si>
  <si>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</si>
  <si>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</si>
  <si>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</si>
  <si>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</si>
  <si>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</si>
  <si>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</si>
  <si>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</si>
  <si>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</si>
  <si>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</si>
  <si>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</si>
  <si>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</si>
  <si>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</si>
  <si>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</si>
  <si>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</si>
  <si>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</si>
  <si>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</si>
  <si>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</si>
  <si>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</si>
  <si>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</si>
  <si>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</si>
  <si>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</si>
  <si>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</si>
  <si>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</si>
  <si>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</si>
  <si>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</si>
  <si>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</si>
  <si>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</si>
  <si>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</si>
  <si>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</si>
  <si>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</si>
  <si>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</si>
  <si>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</si>
  <si>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</si>
  <si>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</si>
  <si>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</si>
  <si>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</si>
  <si>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</si>
  <si>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</si>
  <si>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</si>
  <si>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</si>
  <si>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</si>
  <si>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</si>
  <si>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</si>
  <si>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</si>
  <si>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</si>
  <si>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</si>
  <si>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</si>
  <si>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</si>
  <si>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</si>
  <si>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</si>
  <si>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</si>
  <si>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</si>
  <si>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</si>
  <si>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</si>
  <si>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</si>
  <si>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</si>
  <si>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</si>
  <si>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</si>
  <si>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</si>
  <si>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</si>
  <si>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</si>
  <si>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</si>
  <si>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</si>
  <si>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</si>
  <si>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</si>
  <si>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</si>
  <si>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</si>
  <si>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</si>
  <si>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</si>
  <si>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</si>
  <si>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</si>
  <si>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</si>
  <si>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</si>
  <si>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</si>
  <si>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</si>
  <si>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</si>
  <si>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</si>
  <si>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</si>
  <si>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</si>
  <si>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</si>
  <si>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</si>
  <si>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</si>
  <si>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</si>
  <si>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</si>
  <si>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</si>
  <si>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</si>
  <si>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</si>
  <si>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</si>
  <si>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</si>
  <si>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</si>
  <si>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</si>
  <si>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</si>
  <si>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</si>
  <si>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</si>
  <si>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</si>
  <si>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</si>
  <si>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</si>
  <si>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</si>
  <si>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</si>
  <si>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</si>
  <si>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</si>
  <si>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</si>
  <si>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</si>
  <si>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</si>
  <si>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</si>
  <si>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</si>
  <si>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</si>
  <si>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</si>
  <si>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</si>
  <si>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</si>
  <si>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</si>
  <si>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</si>
  <si>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</si>
  <si>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</si>
  <si>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</si>
  <si>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</si>
  <si>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</si>
  <si>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</si>
  <si>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</si>
  <si>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</si>
  <si>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</si>
  <si>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</si>
  <si>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</si>
  <si>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</si>
  <si>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</si>
  <si>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</si>
  <si>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</si>
  <si>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</si>
  <si>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</si>
  <si>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</si>
  <si>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</si>
  <si>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</si>
  <si>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</si>
  <si>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</si>
  <si>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</si>
  <si>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</si>
  <si>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</si>
  <si>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</si>
  <si>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</si>
  <si>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</si>
  <si>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</si>
  <si>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</si>
  <si>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</si>
  <si>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</si>
  <si>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</si>
  <si>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</si>
  <si>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</si>
  <si>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</si>
  <si>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</si>
  <si>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</si>
  <si>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</si>
  <si>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</si>
  <si>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</si>
  <si>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</si>
  <si>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</si>
  <si>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</si>
  <si>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</si>
  <si>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</si>
  <si>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</si>
  <si>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</si>
  <si>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</si>
  <si>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</si>
  <si>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</si>
  <si>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</si>
  <si>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</si>
  <si>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</si>
  <si>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</si>
  <si>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</si>
  <si>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</si>
  <si>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</si>
  <si>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</si>
  <si>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</si>
  <si>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</si>
  <si>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</si>
  <si>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</si>
  <si>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</si>
  <si>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</si>
  <si>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</si>
  <si>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</si>
  <si>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</si>
  <si>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</si>
  <si>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</si>
  <si>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</si>
  <si>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</si>
  <si>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</si>
  <si>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</si>
  <si>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</si>
  <si>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</si>
  <si>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</si>
  <si>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</si>
  <si>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</si>
  <si>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</si>
  <si>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</si>
  <si>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</si>
  <si>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</si>
  <si>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</si>
  <si>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</si>
  <si>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</si>
  <si>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</si>
  <si>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</si>
  <si>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</si>
  <si>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</si>
  <si>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</si>
  <si>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</si>
  <si>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</si>
  <si>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</si>
  <si>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</si>
  <si>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</si>
  <si>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</si>
  <si>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</si>
  <si>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</si>
  <si>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</si>
  <si>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</si>
  <si>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</si>
  <si>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</si>
  <si>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</si>
  <si>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</si>
  <si>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</si>
  <si>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</si>
  <si>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</si>
  <si>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</si>
  <si>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</si>
  <si>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</si>
  <si>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</si>
  <si>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</si>
  <si>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</si>
  <si>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</si>
  <si>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</si>
  <si>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</si>
  <si>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</si>
  <si>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</si>
  <si>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</si>
  <si>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</si>
  <si>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</si>
  <si>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</si>
  <si>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</si>
  <si>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</si>
  <si>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</si>
  <si>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</si>
  <si>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</si>
  <si>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</si>
  <si>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</si>
  <si>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</si>
  <si>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</si>
  <si>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</si>
  <si>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</si>
  <si>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</si>
  <si>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</si>
  <si>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</si>
  <si>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</si>
  <si>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</si>
  <si>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</si>
  <si>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</si>
  <si>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</si>
  <si>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</si>
  <si>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</si>
  <si>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</si>
  <si>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</si>
  <si>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</si>
  <si>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</si>
  <si>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</si>
  <si>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</si>
  <si>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</si>
  <si>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</si>
  <si>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</si>
  <si>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</si>
  <si>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</si>
  <si>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</si>
  <si>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</si>
  <si>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</si>
  <si>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</si>
  <si>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</si>
  <si>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</si>
  <si>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</si>
  <si>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</si>
  <si>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</si>
  <si>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</si>
  <si>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</si>
  <si>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</si>
  <si>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</si>
  <si>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</si>
  <si>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</si>
  <si>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</si>
  <si>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</si>
  <si>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</si>
  <si>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</si>
  <si>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</si>
  <si>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</si>
  <si>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</si>
  <si>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</si>
  <si>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</si>
  <si>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</si>
  <si>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</si>
  <si>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</si>
  <si>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</si>
  <si>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</si>
  <si>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</si>
  <si>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</si>
  <si>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</si>
  <si>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</si>
  <si>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</si>
  <si>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</si>
  <si>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</si>
  <si>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</si>
  <si>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</si>
  <si>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</si>
  <si>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</si>
  <si>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</si>
  <si>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</si>
  <si>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</si>
  <si>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</si>
  <si>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</si>
  <si>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</si>
  <si>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</si>
  <si>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</si>
  <si>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</si>
  <si>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</si>
  <si>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</si>
  <si>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</si>
  <si>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</si>
  <si>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</si>
  <si>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</si>
  <si>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</si>
  <si>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</si>
  <si>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</si>
  <si>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</si>
  <si>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</si>
  <si>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</si>
  <si>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</si>
  <si>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</si>
  <si>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</si>
  <si>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</si>
  <si>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</si>
  <si>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</si>
  <si>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</si>
  <si>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</si>
  <si>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</si>
  <si>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</si>
  <si>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</si>
  <si>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</si>
  <si>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</si>
  <si>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</si>
  <si>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</si>
  <si>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</si>
  <si>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</si>
  <si>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</si>
  <si>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</si>
  <si>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</si>
  <si>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</si>
  <si>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</si>
  <si>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</si>
  <si>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</si>
  <si>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</si>
  <si>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</si>
  <si>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</si>
  <si>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</si>
  <si>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</si>
  <si>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</si>
  <si>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</si>
  <si>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</si>
  <si>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</si>
  <si>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</si>
  <si>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</si>
  <si>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</si>
  <si>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</si>
  <si>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</si>
  <si>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</si>
  <si>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</si>
  <si>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</si>
  <si>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</si>
  <si>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</si>
  <si>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</si>
  <si>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</si>
  <si>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</si>
  <si>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</si>
  <si>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</si>
  <si>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</si>
  <si>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</si>
  <si>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</si>
  <si>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</si>
  <si>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</si>
  <si>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</si>
  <si>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</si>
  <si>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</si>
  <si>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</si>
  <si>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</si>
  <si>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</si>
  <si>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</si>
  <si>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</si>
  <si>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</si>
  <si>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</si>
  <si>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</si>
  <si>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</si>
  <si>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</si>
  <si>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</si>
  <si>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</si>
  <si>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</si>
  <si>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</si>
  <si>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</si>
  <si>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</si>
  <si>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</si>
  <si>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</si>
  <si>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</si>
  <si>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</si>
  <si>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</si>
  <si>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</si>
  <si>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</si>
  <si>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</si>
  <si>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</si>
  <si>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</si>
  <si>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</si>
  <si>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</si>
  <si>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</si>
  <si>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</si>
  <si>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</si>
  <si>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</si>
  <si>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</si>
  <si>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</si>
  <si>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</si>
  <si>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</si>
  <si>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</si>
  <si>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</si>
  <si>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</si>
  <si>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</si>
  <si>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</si>
  <si>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</si>
  <si>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</si>
  <si>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</si>
  <si>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</si>
  <si>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</si>
  <si>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</si>
  <si>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</si>
  <si>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</si>
  <si>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</si>
  <si>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</si>
  <si>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</si>
  <si>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</si>
  <si>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</si>
  <si>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</si>
  <si>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</si>
  <si>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</si>
  <si>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</si>
  <si>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</si>
  <si>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</si>
  <si>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</si>
  <si>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</si>
  <si>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</si>
  <si>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</si>
  <si>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</si>
  <si>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</si>
  <si>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</si>
  <si>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</si>
  <si>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</si>
  <si>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</si>
  <si>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</si>
  <si>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</si>
  <si>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</si>
  <si>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</si>
  <si>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</si>
  <si>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</si>
  <si>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</si>
  <si>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</si>
  <si>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</si>
  <si>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</si>
  <si>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</si>
  <si>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</si>
  <si>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</si>
  <si>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</si>
  <si>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</si>
  <si>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</si>
  <si>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</si>
  <si>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</si>
  <si>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</si>
  <si>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</si>
  <si>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</si>
  <si>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</si>
  <si>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</si>
  <si>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</si>
  <si>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</si>
  <si>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</si>
  <si>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</si>
  <si>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</si>
  <si>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</si>
  <si>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</si>
  <si>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</si>
  <si>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</si>
  <si>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</si>
  <si>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</si>
  <si>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</si>
  <si>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</si>
  <si>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</si>
  <si>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</si>
  <si>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</si>
  <si>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</si>
  <si>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</si>
  <si>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</si>
  <si>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</si>
  <si>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</si>
  <si>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</si>
  <si>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</si>
  <si>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</si>
  <si>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</si>
  <si>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</si>
  <si>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</si>
  <si>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</si>
  <si>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</si>
  <si>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</si>
  <si>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</si>
  <si>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</si>
  <si>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</si>
  <si>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</si>
  <si>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</si>
  <si>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</si>
  <si>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</si>
  <si>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</si>
  <si>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</si>
  <si>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</si>
  <si>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</si>
  <si>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</si>
  <si>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</si>
  <si>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</si>
  <si>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</si>
  <si>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</si>
  <si>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</si>
  <si>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</si>
  <si>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</si>
  <si>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</si>
  <si>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</si>
  <si>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</si>
  <si>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</si>
  <si>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</si>
  <si>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</si>
  <si>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</si>
  <si>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</si>
  <si>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</si>
  <si>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</si>
  <si>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</si>
  <si>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</si>
  <si>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</si>
  <si>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</si>
  <si>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</si>
  <si>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</si>
  <si>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</si>
  <si>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</si>
  <si>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</si>
  <si>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</si>
  <si>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</si>
  <si>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</si>
  <si>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</si>
  <si>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</si>
  <si>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</si>
  <si>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</si>
  <si>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</si>
  <si>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</si>
  <si>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</si>
  <si>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</si>
  <si>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</si>
  <si>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</si>
  <si>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</si>
  <si>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</si>
  <si>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</si>
  <si>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</si>
  <si>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</si>
  <si>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</si>
  <si>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</si>
  <si>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</si>
  <si>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</si>
  <si>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</si>
  <si>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</si>
  <si>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</si>
  <si>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</si>
  <si>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</si>
  <si>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</si>
  <si>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</si>
  <si>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</si>
  <si>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</si>
  <si>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</si>
  <si>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</si>
  <si>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</si>
  <si>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</si>
  <si>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</si>
  <si>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</si>
  <si>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</si>
  <si>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</si>
  <si>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</si>
  <si>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</si>
  <si>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</si>
  <si>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</si>
  <si>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</si>
  <si>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</si>
  <si>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</si>
  <si>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</si>
  <si>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</si>
  <si>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</si>
  <si>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</si>
  <si>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</si>
  <si>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</si>
  <si>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</si>
  <si>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</si>
  <si>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</si>
  <si>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</si>
  <si>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</si>
  <si>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</si>
  <si>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</si>
  <si>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</si>
  <si>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</si>
  <si>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</si>
  <si>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</si>
  <si>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</si>
  <si>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</si>
  <si>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</si>
  <si>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</si>
  <si>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</si>
  <si>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</si>
  <si>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</si>
  <si>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</si>
  <si>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</si>
  <si>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</si>
  <si>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</si>
  <si>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</si>
  <si>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</si>
  <si>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</si>
  <si>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</si>
  <si>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</si>
  <si>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</si>
  <si>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</si>
  <si>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</si>
  <si>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</si>
  <si>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</si>
  <si>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</si>
  <si>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</si>
  <si>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</si>
  <si>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</si>
  <si>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</si>
  <si>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</si>
  <si>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</si>
  <si>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</si>
  <si>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</si>
  <si>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</si>
  <si>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</si>
  <si>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</si>
  <si>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</si>
  <si>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</si>
  <si>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</si>
  <si>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</si>
  <si>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</si>
  <si>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</si>
  <si>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</si>
  <si>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</si>
  <si>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</si>
  <si>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</si>
  <si>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</si>
  <si>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</si>
  <si>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</si>
  <si>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</si>
  <si>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</si>
  <si>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</si>
  <si>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</si>
  <si>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</si>
  <si>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</si>
  <si>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</si>
  <si>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</si>
  <si>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</si>
  <si>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</si>
  <si>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</si>
  <si>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</si>
  <si>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</si>
  <si>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</si>
  <si>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</si>
  <si>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</si>
  <si>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</si>
  <si>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</si>
  <si>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</si>
  <si>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</si>
  <si>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</si>
  <si>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</si>
  <si>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</si>
  <si>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</si>
  <si>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</si>
  <si>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</si>
  <si>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</si>
  <si>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</si>
  <si>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</si>
  <si>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</si>
  <si>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</si>
  <si>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</si>
  <si>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</si>
  <si>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</si>
  <si>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</si>
  <si>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</si>
  <si>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</si>
  <si>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</si>
  <si>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</si>
  <si>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</si>
  <si>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</si>
  <si>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</si>
  <si>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</si>
  <si>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</si>
  <si>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</si>
  <si>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</si>
  <si>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</si>
  <si>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</si>
  <si>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</si>
  <si>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</si>
  <si>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</si>
  <si>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</si>
  <si>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</si>
  <si>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</si>
  <si>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</si>
  <si>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</si>
  <si>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</si>
  <si>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</si>
  <si>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</si>
  <si>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</si>
  <si>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</si>
  <si>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</si>
  <si>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</si>
  <si>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</si>
  <si>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</si>
  <si>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</si>
  <si>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</si>
  <si>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</si>
  <si>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</si>
  <si>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</si>
  <si>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</si>
  <si>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</si>
  <si>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</si>
  <si>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</si>
  <si>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</si>
  <si>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</si>
  <si>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</si>
  <si>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</si>
  <si>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</si>
  <si>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</si>
  <si>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</si>
  <si>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</si>
  <si>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</si>
  <si>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</si>
  <si>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</si>
  <si>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</si>
  <si>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</si>
  <si>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</si>
  <si>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</si>
  <si>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</si>
  <si>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</si>
  <si>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</si>
  <si>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</si>
  <si>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</si>
  <si>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</si>
  <si>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</si>
  <si>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</si>
  <si>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</si>
  <si>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</si>
  <si>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</si>
  <si>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</si>
  <si>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</si>
  <si>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</si>
  <si>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</si>
  <si>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</si>
  <si>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</si>
  <si>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</si>
  <si>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</si>
  <si>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</si>
  <si>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</si>
  <si>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</si>
  <si>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</si>
  <si>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</si>
  <si>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</si>
  <si>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</si>
  <si>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</si>
  <si>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</si>
  <si>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</si>
  <si>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</si>
  <si>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</si>
  <si>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</si>
  <si>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</si>
  <si>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</si>
  <si>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</si>
  <si>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</si>
  <si>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</si>
  <si>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</si>
  <si>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</si>
  <si>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</si>
  <si>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</si>
  <si>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</si>
  <si>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</si>
  <si>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</si>
  <si>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</si>
  <si>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</si>
  <si>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</si>
  <si>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</si>
  <si>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</si>
  <si>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</si>
  <si>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</si>
  <si>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</si>
  <si>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</si>
  <si>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</si>
  <si>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</si>
  <si>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</si>
  <si>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</si>
  <si>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</si>
  <si>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</si>
  <si>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</si>
  <si>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</si>
  <si>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</si>
  <si>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</si>
  <si>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</si>
  <si>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</si>
  <si>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</si>
  <si>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</si>
  <si>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</si>
  <si>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</si>
  <si>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</si>
  <si>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</si>
  <si>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</si>
  <si>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</si>
  <si>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</si>
  <si>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</si>
  <si>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</si>
  <si>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</si>
  <si>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</si>
  <si>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</si>
  <si>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</si>
  <si>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</si>
  <si>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</si>
  <si>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</si>
  <si>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</si>
  <si>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</si>
  <si>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</si>
  <si>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</si>
  <si>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</si>
  <si>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</si>
  <si>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</si>
  <si>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</si>
  <si>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</si>
  <si>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</si>
  <si>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</si>
  <si>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</si>
  <si>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</si>
  <si>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</si>
  <si>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</si>
  <si>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</si>
  <si>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</si>
  <si>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</si>
  <si>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</si>
  <si>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</si>
  <si>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</si>
  <si>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</si>
  <si>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</si>
  <si>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</si>
  <si>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</si>
  <si>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</si>
  <si>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</si>
  <si>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</si>
  <si>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</si>
  <si>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</si>
  <si>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</si>
  <si>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</si>
  <si>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</si>
  <si>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</si>
  <si>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</si>
  <si>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</si>
  <si>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</si>
  <si>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</si>
  <si>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</si>
  <si>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</si>
  <si>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</si>
  <si>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</si>
  <si>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</si>
  <si>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</si>
  <si>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</si>
  <si>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</si>
  <si>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</si>
  <si>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</si>
  <si>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</si>
  <si>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</si>
  <si>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</si>
  <si>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</si>
  <si>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</si>
  <si>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</si>
  <si>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</si>
  <si>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</si>
  <si>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</si>
  <si>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</si>
  <si>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</si>
  <si>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</si>
  <si>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</si>
  <si>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</si>
  <si>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</si>
  <si>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</si>
  <si>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</si>
  <si>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</si>
  <si>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</si>
  <si>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</si>
  <si>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</si>
  <si>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</si>
  <si>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</si>
  <si>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</si>
  <si>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</si>
  <si>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</si>
  <si>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</si>
  <si>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</si>
  <si>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</si>
  <si>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</si>
  <si>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</si>
  <si>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</si>
  <si>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</si>
  <si>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</si>
  <si>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</si>
  <si>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</si>
  <si>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</si>
  <si>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</si>
  <si>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</si>
  <si>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</si>
  <si>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</si>
  <si>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</si>
  <si>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</si>
  <si>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</si>
  <si>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</si>
  <si>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</si>
  <si>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</si>
  <si>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</si>
  <si>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</si>
  <si>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</si>
  <si>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</si>
  <si>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</si>
  <si>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</si>
  <si>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</si>
  <si>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</si>
  <si>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</si>
  <si>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</si>
  <si>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</si>
  <si>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</si>
  <si>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</si>
  <si>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</si>
  <si>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</si>
  <si>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</si>
  <si>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</si>
  <si>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</si>
  <si>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</si>
  <si>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</si>
  <si>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</si>
  <si>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</si>
  <si>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</si>
  <si>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</si>
  <si>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</si>
  <si>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</si>
  <si>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</si>
  <si>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</si>
  <si>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</si>
  <si>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</si>
  <si>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</si>
  <si>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</si>
  <si>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</si>
  <si>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</si>
  <si>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</si>
  <si>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</si>
  <si>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</si>
  <si>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</si>
  <si>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</si>
  <si>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</si>
  <si>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</si>
  <si>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</si>
  <si>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</si>
  <si>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</si>
  <si>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</si>
  <si>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</si>
  <si>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</si>
  <si>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</si>
  <si>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</si>
  <si>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</si>
  <si>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</si>
  <si>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</si>
  <si>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</si>
  <si>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</si>
  <si>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</si>
  <si>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</si>
  <si>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</si>
  <si>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</si>
  <si>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</si>
  <si>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</si>
  <si>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</si>
  <si>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</si>
  <si>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</si>
  <si>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</si>
  <si>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</si>
  <si>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</si>
  <si>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</si>
  <si>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</si>
  <si>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</si>
  <si>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</si>
  <si>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</si>
  <si>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</si>
  <si>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</si>
  <si>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</si>
  <si>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</si>
  <si>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</si>
  <si>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</si>
  <si>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</si>
  <si>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</si>
  <si>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</si>
  <si>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</si>
  <si>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</si>
  <si>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</si>
  <si>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</si>
  <si>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</si>
  <si>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</si>
  <si>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</si>
  <si>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</si>
  <si>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</si>
  <si>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</si>
  <si>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</si>
  <si>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</si>
  <si>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</si>
  <si>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</si>
  <si>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</si>
  <si>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</si>
  <si>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</si>
  <si>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</si>
  <si>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</si>
  <si>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</si>
  <si>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</si>
  <si>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</si>
  <si>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</si>
  <si>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</si>
  <si>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</si>
  <si>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</si>
  <si>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</si>
  <si>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</si>
  <si>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</si>
  <si>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</si>
  <si>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</si>
  <si>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</si>
  <si>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</si>
  <si>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</si>
  <si>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</si>
  <si>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</si>
  <si>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</si>
  <si>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</si>
  <si>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</si>
  <si>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</si>
  <si>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</si>
  <si>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</si>
  <si>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</si>
  <si>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</si>
  <si>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</si>
  <si>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</si>
  <si>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</si>
  <si>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</si>
  <si>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</si>
  <si>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</si>
  <si>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</si>
  <si>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</si>
  <si>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</si>
  <si>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</si>
  <si>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</si>
  <si>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</si>
  <si>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</si>
  <si>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</si>
  <si>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</si>
  <si>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</si>
  <si>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</si>
  <si>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</si>
  <si>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</si>
  <si>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</si>
  <si>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</si>
  <si>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</si>
  <si>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</si>
  <si>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</si>
  <si>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</si>
  <si>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</si>
  <si>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</si>
  <si>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</si>
  <si>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</si>
  <si>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</si>
  <si>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</si>
  <si>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</si>
  <si>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</si>
  <si>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</si>
  <si>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</si>
  <si>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</si>
  <si>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</si>
  <si>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</si>
  <si>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</si>
  <si>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</si>
  <si>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</si>
  <si>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</si>
  <si>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</si>
  <si>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</si>
  <si>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</si>
  <si>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</si>
  <si>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</si>
  <si>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</si>
  <si>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</si>
  <si>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</si>
  <si>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</si>
  <si>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</si>
  <si>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</si>
  <si>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</si>
  <si>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</si>
  <si>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</si>
  <si>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</si>
  <si>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</si>
  <si>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</si>
  <si>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</si>
  <si>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</si>
  <si>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</si>
  <si>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</si>
  <si>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</si>
  <si>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</si>
  <si>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</si>
  <si>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</si>
  <si>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</si>
  <si>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</si>
  <si>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</si>
  <si>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</si>
  <si>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</si>
  <si>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</si>
  <si>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</si>
  <si>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</si>
  <si>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</si>
  <si>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</si>
  <si>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</si>
  <si>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</si>
  <si>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</si>
  <si>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</si>
  <si>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</si>
  <si>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</si>
  <si>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</si>
  <si>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</si>
  <si>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</si>
  <si>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</si>
  <si>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</si>
  <si>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</si>
  <si>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</si>
  <si>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</si>
  <si>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</si>
  <si>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</si>
  <si>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</si>
  <si>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</si>
  <si>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</si>
  <si>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</si>
  <si>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</si>
  <si>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</si>
  <si>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</si>
  <si>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</si>
  <si>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</si>
  <si>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</si>
  <si>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</si>
  <si>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</si>
  <si>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</si>
  <si>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</si>
  <si>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</si>
  <si>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</si>
  <si>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</si>
  <si>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</si>
  <si>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</si>
  <si>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</si>
  <si>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</si>
  <si>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</si>
  <si>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</si>
  <si>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</si>
  <si>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</si>
  <si>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</si>
  <si>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</si>
  <si>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</si>
  <si>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</si>
  <si>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</si>
  <si>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</si>
  <si>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</si>
  <si>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</si>
  <si>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</si>
  <si>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</si>
  <si>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</si>
  <si>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</si>
  <si>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</si>
  <si>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</si>
  <si>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</si>
  <si>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</si>
  <si>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</si>
  <si>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</si>
  <si>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</si>
  <si>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</si>
  <si>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</si>
  <si>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</si>
  <si>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</si>
  <si>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</si>
  <si>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</si>
  <si>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</si>
  <si>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</si>
  <si>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</si>
  <si>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</si>
  <si>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</si>
  <si>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</si>
  <si>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</si>
  <si>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</si>
  <si>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</si>
  <si>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</si>
  <si>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</si>
  <si>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</si>
  <si>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</si>
  <si>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</si>
  <si>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</si>
  <si>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</si>
  <si>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</si>
  <si>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</si>
  <si>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</si>
  <si>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</si>
  <si>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</si>
  <si>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</si>
  <si>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</si>
  <si>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</si>
  <si>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</si>
  <si>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</si>
  <si>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</si>
  <si>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</si>
  <si>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</si>
  <si>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</si>
  <si>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</si>
  <si>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</si>
  <si>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</si>
  <si>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</si>
  <si>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</si>
  <si>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</si>
  <si>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</si>
  <si>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</si>
  <si>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</si>
  <si>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</si>
  <si>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</si>
  <si>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</si>
  <si>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</si>
  <si>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</si>
  <si>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</si>
  <si>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</si>
  <si>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</si>
  <si>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</si>
  <si>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</si>
  <si>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</si>
  <si>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</si>
  <si>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</si>
  <si>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</si>
  <si>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</si>
  <si>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</si>
  <si>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</si>
  <si>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</si>
  <si>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</si>
  <si>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</si>
  <si>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</si>
  <si>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</si>
  <si>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</si>
  <si>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</si>
  <si>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</si>
  <si>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</si>
  <si>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</si>
  <si>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</si>
  <si>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</si>
  <si>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</si>
  <si>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</si>
  <si>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</si>
  <si>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</si>
  <si>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</si>
  <si>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</si>
  <si>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</si>
  <si>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</si>
  <si>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</si>
  <si>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</si>
  <si>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</si>
  <si>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</si>
  <si>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</si>
  <si>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</si>
  <si>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</si>
  <si>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</si>
  <si>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</si>
  <si>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</si>
  <si>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</si>
  <si>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</si>
  <si>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</si>
  <si>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</si>
  <si>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</si>
  <si>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</si>
  <si>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</si>
  <si>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</si>
  <si>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</si>
  <si>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</si>
  <si>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</si>
  <si>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</si>
  <si>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</si>
  <si>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</si>
  <si>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</si>
  <si>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</si>
  <si>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</si>
  <si>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</si>
  <si>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</si>
  <si>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</si>
  <si>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</si>
  <si>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</si>
  <si>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</si>
  <si>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</si>
  <si>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</si>
  <si>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</si>
  <si>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</si>
  <si>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</si>
  <si>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</si>
  <si>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</si>
  <si>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</si>
  <si>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</si>
  <si>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</si>
  <si>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</si>
  <si>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</si>
  <si>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</si>
  <si>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</si>
  <si>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</si>
  <si>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</si>
  <si>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</si>
  <si>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</si>
  <si>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</si>
  <si>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</si>
  <si>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</si>
  <si>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</si>
  <si>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</si>
  <si>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</si>
  <si>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</si>
  <si>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</si>
  <si>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</si>
  <si>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</si>
  <si>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</si>
  <si>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</si>
  <si>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</si>
  <si>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</si>
  <si>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</si>
  <si>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</si>
  <si>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</si>
  <si>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</si>
  <si>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</si>
  <si>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</si>
  <si>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</si>
  <si>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</si>
  <si>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</si>
  <si>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</si>
  <si>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</si>
  <si>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</si>
  <si>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</si>
  <si>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</si>
  <si>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</si>
  <si>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</si>
  <si>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</si>
  <si>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</si>
  <si>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</si>
  <si>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</si>
  <si>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</si>
  <si>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</si>
  <si>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</si>
  <si>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</si>
  <si>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</si>
  <si>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</si>
  <si>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</si>
  <si>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</si>
  <si>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</si>
  <si>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</si>
  <si>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</si>
  <si>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</si>
  <si>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</si>
  <si>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</si>
  <si>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</si>
  <si>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</si>
  <si>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</si>
  <si>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</si>
  <si>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</si>
  <si>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</si>
  <si>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</si>
  <si>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</si>
  <si>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</si>
  <si>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</si>
  <si>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</si>
  <si>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</si>
  <si>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</si>
  <si>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</si>
  <si>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</si>
  <si>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</si>
  <si>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</si>
  <si>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</si>
  <si>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</si>
  <si>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</si>
  <si>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</si>
  <si>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</si>
  <si>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</si>
  <si>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</si>
  <si>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</si>
  <si>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</si>
  <si>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</si>
  <si>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</si>
  <si>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</si>
  <si>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</si>
  <si>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</si>
  <si>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</si>
  <si>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</si>
  <si>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</si>
  <si>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</si>
  <si>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</si>
  <si>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</si>
  <si>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</si>
  <si>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</si>
  <si>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</si>
  <si>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</si>
  <si>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</si>
  <si>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</si>
  <si>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</si>
  <si>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</si>
  <si>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</si>
  <si>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</si>
  <si>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</si>
  <si>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</si>
  <si>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</si>
  <si>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</si>
  <si>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</si>
  <si>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</si>
  <si>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</si>
  <si>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</si>
  <si>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</si>
  <si>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</si>
  <si>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</si>
  <si>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</si>
  <si>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</si>
  <si>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</si>
  <si>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</si>
  <si>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</si>
  <si>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</si>
  <si>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</si>
  <si>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</si>
  <si>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</si>
  <si>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</si>
  <si>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</si>
  <si>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</si>
  <si>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</si>
  <si>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</si>
  <si>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</si>
  <si>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</si>
  <si>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</si>
  <si>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</si>
  <si>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</si>
  <si>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</si>
  <si>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</si>
  <si>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</si>
  <si>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</si>
  <si>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</si>
  <si>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</si>
  <si>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</si>
  <si>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</si>
  <si>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</si>
  <si>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</si>
  <si>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</si>
  <si>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</si>
  <si>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</si>
  <si>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</si>
  <si>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</si>
  <si>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</si>
  <si>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</si>
  <si>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</si>
  <si>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</si>
  <si>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</si>
  <si>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</si>
  <si>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</si>
  <si>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</si>
  <si>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</si>
  <si>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</si>
  <si>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</si>
  <si>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</si>
  <si>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</si>
  <si>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</si>
  <si>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</si>
  <si>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</si>
  <si>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</si>
  <si>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</si>
  <si>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</si>
  <si>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</si>
  <si>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</si>
  <si>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</si>
  <si>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</si>
  <si>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</si>
  <si>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</si>
  <si>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</si>
  <si>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</si>
  <si>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</si>
  <si>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</si>
  <si>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</si>
  <si>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</si>
  <si>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</si>
  <si>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</si>
  <si>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</si>
  <si>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</si>
  <si>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</si>
  <si>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</si>
  <si>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</si>
  <si>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</si>
  <si>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</si>
  <si>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</si>
  <si>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</si>
  <si>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</si>
  <si>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</si>
  <si>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</si>
  <si>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</si>
  <si>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</si>
  <si>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</si>
  <si>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</si>
  <si>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</si>
  <si>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</si>
  <si>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</si>
  <si>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</si>
  <si>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</si>
  <si>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</si>
  <si>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</si>
  <si>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</si>
  <si>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</si>
  <si>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</si>
  <si>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</si>
  <si>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</si>
  <si>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</si>
  <si>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</si>
  <si>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</si>
  <si>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</si>
  <si>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</si>
  <si>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</si>
  <si>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</si>
  <si>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</si>
  <si>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</si>
  <si>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</si>
  <si>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</si>
  <si>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</si>
  <si>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</si>
  <si>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</si>
  <si>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</si>
  <si>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</si>
  <si>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</si>
  <si>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</si>
  <si>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</si>
  <si>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</si>
  <si>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</si>
  <si>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</si>
  <si>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</si>
  <si>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</si>
  <si>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</si>
  <si>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</si>
  <si>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</si>
  <si>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</si>
  <si>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</si>
  <si>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</si>
  <si>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</si>
  <si>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</si>
  <si>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</si>
  <si>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</si>
  <si>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</si>
  <si>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</si>
  <si>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</si>
  <si>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</si>
  <si>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</si>
  <si>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</si>
  <si>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</si>
  <si>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</si>
  <si>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</si>
  <si>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</si>
  <si>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</si>
  <si>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</si>
  <si>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</si>
  <si>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</si>
  <si>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</si>
  <si>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</si>
  <si>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</si>
  <si>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</si>
  <si>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</si>
  <si>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</si>
  <si>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</si>
  <si>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</si>
  <si>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</si>
  <si>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</si>
  <si>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</si>
  <si>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</si>
  <si>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</si>
  <si>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</si>
  <si>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</si>
  <si>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</si>
  <si>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</si>
  <si>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</si>
  <si>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</si>
  <si>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</si>
  <si>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</si>
  <si>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</si>
  <si>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</si>
  <si>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</si>
  <si>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</si>
  <si>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</si>
  <si>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</si>
  <si>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</si>
  <si>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</si>
  <si>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</si>
  <si>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</si>
  <si>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</si>
  <si>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</si>
  <si>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</si>
  <si>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</si>
  <si>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</si>
  <si>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</si>
  <si>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</si>
  <si>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</si>
  <si>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</si>
  <si>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</si>
  <si>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</si>
  <si>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</si>
  <si>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</si>
  <si>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</si>
  <si>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</si>
  <si>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</si>
  <si>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</si>
  <si>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</si>
  <si>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</si>
  <si>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</si>
  <si>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</si>
  <si>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</si>
  <si>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</si>
  <si>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</si>
  <si>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</si>
  <si>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</si>
  <si>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</si>
  <si>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</si>
  <si>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</si>
  <si>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</si>
  <si>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</si>
  <si>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</si>
  <si>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</si>
  <si>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</si>
  <si>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</si>
  <si>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</si>
  <si>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</si>
  <si>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</si>
  <si>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</si>
  <si>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</si>
  <si>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</si>
  <si>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</si>
  <si>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</si>
  <si>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</si>
  <si>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</si>
  <si>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</si>
  <si>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</si>
  <si>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</si>
  <si>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</si>
  <si>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</si>
  <si>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</si>
  <si>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</si>
  <si>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</si>
  <si>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</si>
  <si>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</si>
  <si>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</si>
  <si>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</si>
  <si>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</si>
  <si>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</si>
  <si>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</si>
  <si>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</si>
  <si>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</si>
  <si>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</si>
  <si>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</si>
  <si>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</si>
  <si>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</si>
  <si>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</si>
  <si>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</si>
  <si>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</si>
  <si>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</si>
  <si>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</si>
  <si>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</si>
  <si>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</si>
  <si>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</si>
  <si>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</si>
  <si>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</si>
  <si>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</si>
  <si>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</si>
  <si>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</si>
  <si>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</si>
  <si>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</si>
  <si>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</si>
  <si>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</si>
  <si>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</si>
  <si>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</si>
  <si>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</si>
  <si>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</si>
  <si>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</si>
  <si>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</si>
  <si>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</si>
  <si>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</si>
  <si>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</si>
  <si>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</si>
  <si>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</si>
  <si>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</si>
  <si>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</si>
  <si>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</si>
  <si>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</si>
  <si>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</si>
  <si>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</si>
  <si>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</si>
  <si>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</si>
  <si>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</si>
  <si>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</si>
  <si>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</si>
  <si>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</si>
  <si>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</si>
  <si>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</si>
  <si>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</si>
  <si>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</si>
  <si>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</si>
  <si>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</si>
  <si>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</si>
  <si>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</si>
  <si>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</si>
  <si>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</si>
  <si>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</si>
  <si>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</si>
  <si>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</si>
  <si>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</si>
  <si>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</si>
  <si>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</si>
  <si>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</si>
  <si>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</si>
  <si>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</si>
  <si>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</si>
  <si>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</si>
  <si>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</si>
  <si>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</si>
  <si>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</si>
  <si>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</si>
  <si>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</si>
  <si>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</si>
  <si>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</si>
  <si>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</si>
  <si>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</si>
  <si>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</si>
  <si>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</si>
  <si>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</si>
  <si>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</si>
  <si>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</si>
  <si>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</si>
  <si>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</si>
  <si>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</si>
  <si>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</si>
  <si>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</si>
  <si>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</si>
  <si>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</si>
  <si>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</si>
  <si>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</si>
  <si>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</si>
  <si>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</si>
  <si>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</si>
  <si>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</si>
  <si>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</si>
  <si>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</si>
  <si>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</si>
  <si>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</si>
  <si>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</si>
  <si>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</si>
  <si>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</si>
  <si>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</si>
  <si>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</si>
  <si>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</si>
  <si>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</si>
  <si>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</si>
  <si>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</si>
  <si>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</si>
  <si>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</si>
  <si>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</si>
  <si>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</si>
  <si>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</si>
  <si>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</si>
  <si>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</si>
  <si>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</si>
  <si>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</si>
  <si>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</si>
  <si>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</si>
  <si>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</si>
  <si>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</si>
  <si>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</si>
  <si>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</si>
  <si>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</si>
  <si>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</si>
  <si>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</si>
  <si>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</si>
  <si>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</si>
  <si>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</si>
  <si>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</si>
  <si>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</si>
  <si>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</si>
  <si>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</si>
  <si>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</si>
  <si>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</si>
  <si>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</si>
  <si>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</si>
  <si>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</si>
  <si>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</si>
  <si>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</si>
  <si>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</si>
  <si>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</si>
  <si>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</si>
  <si>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</si>
  <si>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</si>
  <si>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</si>
  <si>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</si>
  <si>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</si>
  <si>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</si>
  <si>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</si>
  <si>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</si>
  <si>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</si>
  <si>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</si>
  <si>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</si>
  <si>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</si>
  <si>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</si>
  <si>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</si>
  <si>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</si>
  <si>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</si>
  <si>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</si>
  <si>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</si>
  <si>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</si>
  <si>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</si>
  <si>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</si>
  <si>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</si>
  <si>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</si>
  <si>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</si>
  <si>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</si>
  <si>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</si>
  <si>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</si>
  <si>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</si>
  <si>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</si>
  <si>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</si>
  <si>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</si>
  <si>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</si>
  <si>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</si>
  <si>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</si>
  <si>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</si>
  <si>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</si>
  <si>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</si>
  <si>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</si>
  <si>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</si>
  <si>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</si>
  <si>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</si>
  <si>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</si>
  <si>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</si>
  <si>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</si>
  <si>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</si>
  <si>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</si>
  <si>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</si>
  <si>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</si>
  <si>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</si>
  <si>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</si>
  <si>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</si>
  <si>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</si>
  <si>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</si>
  <si>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</si>
  <si>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</si>
  <si>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</si>
  <si>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</si>
  <si>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</si>
  <si>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</si>
  <si>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</si>
  <si>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</si>
  <si>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</si>
  <si>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</si>
  <si>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</si>
  <si>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</si>
  <si>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</si>
  <si>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</si>
  <si>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</si>
  <si>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</si>
  <si>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</si>
  <si>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</si>
  <si>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</si>
  <si>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</si>
  <si>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</si>
  <si>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</si>
  <si>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</si>
  <si>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</si>
  <si>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</si>
  <si>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</si>
  <si>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</si>
  <si>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</si>
  <si>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</si>
  <si>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</si>
  <si>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</si>
  <si>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</si>
  <si>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</si>
  <si>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</si>
  <si>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</si>
  <si>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</si>
  <si>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</si>
  <si>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</si>
  <si>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</si>
  <si>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</si>
  <si>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</si>
  <si>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</si>
  <si>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</si>
  <si>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</si>
  <si>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</si>
  <si>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</si>
  <si>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</si>
  <si>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</si>
  <si>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</si>
  <si>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</si>
  <si>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</si>
  <si>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</si>
  <si>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</si>
  <si>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</si>
  <si>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</si>
  <si>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</si>
  <si>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</si>
  <si>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</si>
  <si>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</si>
  <si>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</si>
  <si>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</si>
  <si>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</si>
  <si>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</si>
  <si>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</si>
  <si>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</si>
  <si>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</si>
  <si>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</si>
  <si>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</si>
  <si>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</si>
  <si>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</si>
  <si>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</si>
  <si>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</si>
  <si>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</si>
  <si>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</si>
  <si>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</si>
  <si>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</si>
  <si>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</si>
  <si>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</si>
  <si>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</si>
  <si>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</si>
  <si>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</si>
  <si>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</si>
  <si>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</si>
  <si>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</si>
  <si>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</si>
  <si>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</si>
  <si>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</si>
  <si>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</si>
  <si>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</si>
  <si>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</si>
  <si>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</si>
  <si>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</si>
  <si>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</si>
  <si>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</si>
  <si>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</si>
  <si>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</si>
  <si>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</si>
  <si>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</si>
  <si>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</si>
  <si>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</si>
  <si>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</si>
  <si>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</si>
  <si>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</si>
  <si>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</si>
  <si>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</si>
  <si>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</si>
  <si>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</si>
  <si>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</si>
  <si>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</si>
  <si>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</si>
  <si>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</si>
  <si>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</si>
  <si>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</si>
  <si>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</si>
  <si>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</si>
  <si>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</si>
  <si>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</si>
  <si>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</si>
  <si>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</si>
  <si>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</si>
  <si>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</si>
  <si>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</si>
  <si>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</si>
  <si>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</si>
  <si>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</si>
  <si>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</si>
  <si>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</si>
  <si>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</si>
  <si>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</si>
  <si>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</si>
  <si>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</si>
  <si>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</si>
  <si>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</si>
  <si>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</si>
  <si>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</si>
  <si>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</si>
  <si>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</si>
  <si>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</si>
  <si>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</si>
  <si>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</si>
  <si>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</si>
  <si>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</si>
  <si>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</si>
  <si>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</si>
  <si>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</si>
  <si>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</si>
  <si>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</si>
  <si>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</si>
  <si>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</si>
  <si>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</si>
  <si>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</si>
  <si>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</si>
  <si>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</si>
  <si>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</si>
  <si>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</si>
  <si>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</si>
  <si>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</si>
  <si>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</si>
  <si>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</si>
  <si>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</si>
  <si>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</si>
  <si>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</si>
  <si>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</si>
  <si>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</si>
  <si>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</si>
  <si>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</si>
  <si>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</si>
  <si>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</si>
  <si>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</si>
  <si>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</si>
  <si>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</si>
  <si>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</si>
  <si>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</si>
  <si>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</si>
  <si>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</si>
  <si>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</si>
  <si>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</si>
  <si>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</si>
  <si>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</si>
  <si>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</si>
  <si>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</si>
  <si>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</si>
  <si>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</si>
  <si>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</si>
  <si>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</si>
  <si>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</si>
  <si>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</si>
  <si>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</si>
  <si>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</si>
  <si>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</si>
  <si>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</si>
  <si>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</si>
  <si>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</si>
  <si>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</si>
  <si>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</si>
  <si>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</si>
  <si>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</si>
  <si>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</si>
  <si>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</si>
  <si>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</si>
  <si>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</si>
  <si>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</si>
  <si>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</si>
  <si>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</si>
  <si>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</si>
  <si>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</si>
  <si>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</si>
  <si>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</si>
  <si>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</si>
  <si>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</si>
  <si>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</si>
  <si>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</si>
  <si>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</si>
  <si>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</si>
  <si>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</si>
  <si>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</si>
  <si>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</si>
  <si>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</si>
  <si>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</si>
  <si>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</si>
  <si>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</si>
  <si>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</si>
  <si>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</si>
  <si>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</si>
  <si>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</si>
  <si>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</si>
  <si>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</si>
  <si>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</si>
  <si>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</si>
  <si>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</si>
  <si>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</si>
  <si>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</si>
  <si>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</si>
  <si>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</si>
  <si>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</si>
  <si>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</si>
  <si>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</si>
  <si>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</si>
  <si>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</si>
  <si>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</si>
  <si>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</si>
  <si>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</si>
  <si>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</si>
  <si>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</si>
  <si>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</si>
  <si>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</si>
  <si>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</si>
  <si>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</si>
  <si>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</si>
  <si>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</si>
  <si>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</si>
  <si>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</si>
  <si>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</si>
  <si>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</si>
  <si>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</si>
  <si>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</si>
  <si>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</si>
  <si>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</si>
  <si>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</si>
  <si>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</si>
  <si>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</si>
  <si>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</si>
  <si>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</si>
  <si>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</si>
  <si>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</si>
  <si>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</si>
  <si>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</si>
  <si>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</si>
  <si>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</si>
  <si>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</si>
  <si>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</si>
  <si>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</si>
  <si>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</si>
  <si>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</si>
  <si>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</si>
  <si>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</si>
  <si>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</si>
  <si>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</si>
  <si>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</si>
  <si>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</si>
  <si>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</si>
  <si>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</si>
  <si>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</si>
  <si>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</si>
  <si>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</si>
  <si>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</si>
  <si>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</si>
  <si>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</si>
  <si>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</si>
  <si>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</si>
  <si>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</si>
  <si>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</si>
  <si>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</si>
  <si>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</si>
  <si>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</si>
  <si>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</si>
  <si>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</si>
  <si>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</si>
  <si>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</si>
  <si>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</si>
  <si>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</si>
  <si>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</si>
  <si>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</si>
  <si>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</si>
  <si>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</si>
  <si>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</si>
  <si>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</si>
  <si>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</si>
  <si>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</si>
  <si>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</si>
  <si>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</si>
  <si>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</si>
  <si>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</si>
  <si>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</si>
  <si>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</si>
  <si>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</si>
  <si>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</si>
  <si>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</si>
  <si>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</si>
  <si>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</si>
  <si>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</si>
  <si>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</si>
  <si>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</si>
  <si>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</si>
  <si>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</si>
  <si>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</si>
  <si>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</si>
  <si>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</si>
  <si>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</si>
  <si>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</si>
  <si>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</si>
  <si>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</si>
  <si>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</si>
  <si>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</si>
  <si>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</si>
  <si>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</si>
  <si>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</si>
  <si>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</si>
  <si>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</si>
  <si>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</si>
  <si>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</si>
  <si>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</si>
  <si>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</si>
  <si>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</si>
  <si>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</si>
  <si>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</si>
  <si>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</si>
  <si>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</si>
  <si>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</si>
  <si>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</si>
  <si>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</si>
  <si>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</si>
  <si>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</si>
  <si>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</si>
  <si>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</si>
  <si>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</si>
  <si>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</si>
  <si>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</si>
  <si>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</si>
  <si>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</si>
  <si>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</si>
  <si>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</si>
  <si>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</si>
  <si>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</si>
  <si>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</si>
  <si>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</si>
  <si>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</si>
  <si>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</si>
  <si>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</si>
  <si>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</si>
  <si>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</si>
  <si>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</si>
  <si>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</si>
  <si>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</si>
  <si>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</si>
  <si>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</si>
  <si>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</si>
  <si>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</si>
  <si>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</si>
  <si>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</si>
  <si>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</si>
  <si>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</si>
  <si>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</si>
  <si>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</si>
  <si>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</si>
  <si>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</si>
  <si>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</si>
  <si>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</si>
  <si>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</si>
  <si>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</si>
  <si>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</si>
  <si>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</si>
  <si>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</si>
  <si>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</si>
  <si>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</si>
  <si>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</si>
  <si>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</si>
  <si>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</si>
  <si>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</si>
  <si>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</si>
  <si>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</si>
  <si>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</si>
  <si>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</si>
  <si>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</si>
  <si>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</si>
  <si>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</si>
  <si>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</si>
  <si>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</si>
  <si>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</si>
  <si>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</si>
  <si>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</si>
  <si>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</si>
  <si>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</si>
  <si>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</si>
  <si>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</si>
  <si>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</si>
  <si>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</si>
  <si>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</si>
  <si>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</si>
  <si>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</si>
  <si>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</si>
  <si>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</si>
  <si>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</si>
  <si>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</si>
  <si>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</si>
  <si>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</si>
  <si>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</si>
  <si>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</si>
  <si>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</si>
  <si>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</si>
  <si>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</si>
  <si>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</si>
  <si>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</si>
  <si>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</si>
  <si>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</si>
  <si>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</si>
  <si>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</si>
  <si>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</si>
  <si>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</si>
  <si>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</si>
  <si>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</si>
  <si>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</si>
  <si>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</si>
  <si>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</si>
  <si>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</si>
  <si>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</si>
  <si>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</si>
  <si>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</si>
  <si>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</si>
  <si>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</si>
  <si>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</si>
  <si>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</si>
  <si>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</si>
  <si>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</si>
  <si>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</si>
  <si>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</si>
  <si>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</si>
  <si>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</si>
  <si>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</si>
  <si>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</si>
  <si>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</si>
  <si>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</si>
  <si>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</si>
  <si>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</si>
  <si>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</si>
  <si>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</si>
  <si>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</si>
  <si>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</si>
  <si>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</si>
  <si>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</si>
  <si>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</si>
  <si>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</si>
  <si>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</si>
  <si>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</si>
  <si>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</si>
  <si>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</si>
  <si>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</si>
  <si>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</si>
  <si>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</si>
  <si>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</si>
  <si>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</si>
  <si>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</si>
  <si>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</si>
  <si>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</si>
  <si>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</si>
  <si>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</si>
  <si>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</si>
  <si>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</si>
  <si>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</si>
  <si>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</si>
  <si>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</si>
  <si>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</si>
  <si>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</si>
  <si>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</si>
  <si>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</si>
  <si>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</si>
  <si>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</si>
  <si>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</si>
  <si>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</si>
  <si>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</si>
  <si>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</si>
  <si>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</si>
  <si>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</si>
  <si>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</si>
  <si>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</si>
  <si>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</si>
  <si>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</si>
  <si>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</si>
  <si>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</si>
  <si>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</si>
  <si>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</si>
  <si>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</si>
  <si>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</si>
  <si>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</si>
  <si>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</si>
  <si>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</si>
  <si>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</si>
  <si>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</si>
  <si>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</si>
  <si>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</si>
  <si>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</si>
  <si>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</si>
  <si>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</si>
  <si>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</si>
  <si>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</si>
  <si>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</si>
  <si>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</si>
  <si>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</si>
  <si>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</si>
  <si>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</si>
  <si>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</si>
  <si>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</si>
  <si>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</si>
  <si>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</si>
  <si>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</si>
  <si>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</si>
  <si>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</si>
  <si>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</si>
  <si>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</si>
  <si>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</si>
  <si>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</si>
  <si>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</si>
  <si>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</si>
  <si>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</si>
  <si>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</si>
  <si>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</si>
  <si>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</si>
  <si>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</si>
  <si>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</si>
  <si>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</si>
  <si>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</si>
  <si>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</si>
  <si>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</si>
  <si>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</si>
  <si>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</si>
  <si>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</si>
  <si>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</si>
  <si>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</si>
  <si>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</si>
  <si>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</si>
  <si>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</si>
  <si>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</si>
  <si>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</si>
  <si>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</si>
  <si>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</si>
  <si>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</si>
  <si>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</si>
  <si>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</si>
  <si>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</si>
  <si>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</si>
  <si>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</si>
  <si>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</si>
  <si>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</si>
  <si>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</si>
  <si>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</si>
  <si>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</si>
  <si>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</si>
  <si>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</si>
  <si>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</si>
  <si>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</si>
  <si>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</si>
  <si>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</si>
  <si>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</si>
  <si>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</si>
  <si>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</si>
  <si>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</si>
  <si>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</si>
  <si>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</si>
  <si>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</si>
  <si>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</si>
  <si>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</si>
  <si>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</si>
  <si>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</si>
  <si>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</si>
  <si>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</si>
  <si>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</si>
  <si>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</si>
  <si>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</si>
  <si>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</si>
  <si>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</si>
  <si>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</si>
  <si>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</si>
  <si>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</si>
  <si>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</si>
  <si>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</si>
  <si>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</si>
  <si>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</si>
  <si>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</si>
  <si>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</si>
  <si>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</si>
  <si>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</si>
  <si>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</si>
  <si>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</si>
  <si>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</si>
  <si>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</si>
  <si>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</si>
  <si>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</si>
  <si>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</si>
  <si>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</si>
  <si>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</si>
  <si>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</si>
  <si>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</si>
  <si>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</si>
  <si>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</si>
  <si>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</si>
  <si>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</si>
  <si>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</si>
  <si>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</si>
  <si>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</si>
  <si>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</si>
  <si>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</si>
  <si>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</si>
  <si>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</si>
  <si>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</si>
  <si>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</si>
  <si>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</si>
  <si>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</si>
  <si>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</si>
  <si>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</si>
  <si>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</si>
  <si>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</si>
  <si>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</si>
  <si>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</si>
  <si>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</si>
  <si>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</si>
  <si>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</si>
  <si>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</si>
  <si>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</si>
  <si>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</si>
  <si>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</si>
  <si>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</si>
  <si>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</si>
  <si>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</si>
  <si>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</si>
  <si>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</si>
  <si>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</si>
  <si>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</si>
  <si>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</si>
  <si>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</si>
  <si>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</si>
  <si>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</si>
  <si>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</si>
  <si>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</si>
  <si>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</si>
  <si>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</si>
  <si>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</si>
  <si>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</si>
  <si>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</si>
  <si>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</si>
  <si>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</si>
  <si>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</si>
  <si>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</si>
  <si>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</si>
  <si>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</si>
  <si>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</si>
  <si>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</si>
  <si>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</si>
  <si>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</si>
  <si>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</si>
  <si>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</si>
  <si>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</si>
  <si>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</si>
  <si>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</si>
  <si>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</si>
  <si>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</si>
  <si>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</si>
  <si>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</si>
  <si>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</si>
  <si>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</si>
  <si>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</si>
  <si>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</si>
  <si>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</si>
  <si>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</si>
  <si>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</si>
  <si>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</si>
  <si>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</si>
  <si>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</si>
  <si>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</si>
  <si>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</si>
  <si>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</si>
  <si>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</si>
  <si>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</si>
  <si>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</si>
  <si>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</si>
  <si>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</si>
  <si>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</si>
  <si>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</si>
  <si>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</si>
  <si>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</si>
  <si>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</si>
  <si>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</si>
  <si>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</si>
  <si>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</si>
  <si>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</si>
  <si>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</si>
  <si>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</si>
  <si>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</si>
  <si>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</si>
  <si>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</si>
  <si>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</si>
  <si>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</si>
  <si>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</si>
  <si>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</si>
  <si>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</si>
  <si>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</si>
  <si>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</si>
  <si>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</si>
  <si>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</si>
  <si>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</si>
  <si>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</si>
  <si>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</si>
  <si>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</si>
  <si>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</si>
  <si>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</si>
  <si>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</si>
  <si>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</si>
  <si>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</si>
  <si>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</si>
  <si>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</si>
  <si>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</si>
  <si>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</si>
  <si>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</si>
  <si>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</si>
  <si>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</si>
  <si>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</si>
  <si>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</si>
  <si>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</si>
  <si>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</si>
  <si>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</si>
  <si>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</si>
  <si>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</si>
  <si>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</si>
  <si>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</si>
  <si>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</si>
  <si>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</si>
  <si>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</si>
  <si>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</si>
  <si>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</si>
  <si>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</si>
  <si>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</si>
  <si>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</si>
  <si>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</si>
  <si>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</si>
  <si>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</si>
  <si>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</si>
  <si>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</si>
  <si>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</si>
  <si>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</si>
  <si>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</si>
  <si>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</si>
  <si>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</si>
  <si>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</si>
  <si>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</si>
  <si>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</si>
  <si>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</si>
  <si>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</si>
  <si>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</si>
  <si>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</si>
  <si>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</si>
  <si>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</si>
  <si>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</si>
  <si>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</si>
  <si>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</si>
  <si>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</si>
  <si>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</si>
  <si>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</si>
  <si>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</si>
  <si>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</si>
  <si>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</si>
  <si>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</si>
  <si>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</si>
  <si>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</si>
  <si>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</si>
  <si>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</si>
  <si>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</si>
  <si>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</si>
  <si>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</si>
  <si>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</si>
  <si>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</si>
  <si>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</si>
  <si>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</si>
  <si>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</si>
  <si>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</si>
  <si>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</si>
  <si>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</si>
  <si>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</si>
  <si>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</si>
  <si>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</si>
  <si>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</si>
  <si>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</si>
  <si>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</si>
  <si>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</si>
  <si>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</si>
  <si>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</si>
  <si>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</si>
  <si>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</si>
  <si>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</si>
  <si>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</si>
  <si>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</si>
  <si>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</si>
  <si>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</si>
  <si>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</si>
  <si>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</si>
  <si>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</si>
  <si>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</si>
  <si>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</si>
  <si>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</si>
  <si>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</si>
  <si>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</si>
  <si>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</si>
  <si>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</si>
  <si>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</si>
  <si>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</si>
  <si>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</si>
  <si>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</si>
  <si>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</si>
  <si>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</si>
  <si>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</si>
  <si>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</si>
  <si>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</si>
  <si>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</si>
  <si>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</si>
  <si>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</si>
  <si>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</si>
  <si>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</si>
  <si>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</si>
  <si>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</si>
  <si>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</si>
  <si>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</si>
  <si>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</si>
  <si>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</si>
  <si>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</si>
  <si>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</si>
  <si>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</si>
  <si>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</si>
  <si>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</si>
  <si>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</si>
  <si>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</si>
  <si>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</si>
  <si>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</si>
  <si>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</si>
  <si>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</si>
  <si>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</si>
  <si>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</si>
  <si>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</si>
  <si>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</si>
  <si>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</si>
  <si>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</si>
  <si>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</si>
  <si>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</si>
  <si>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</si>
  <si>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</si>
  <si>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</si>
  <si>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</si>
  <si>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</si>
  <si>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</si>
  <si>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</si>
  <si>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</si>
  <si>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</si>
  <si>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</si>
  <si>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</si>
  <si>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</si>
  <si>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</si>
  <si>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</si>
  <si>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</si>
  <si>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</si>
  <si>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</si>
  <si>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</si>
  <si>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</si>
  <si>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</si>
  <si>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</si>
  <si>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</si>
  <si>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</si>
  <si>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</si>
  <si>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</si>
  <si>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</si>
  <si>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</si>
  <si>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</si>
  <si>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</si>
  <si>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</si>
  <si>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</si>
  <si>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</si>
  <si>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</si>
  <si>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</si>
  <si>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</si>
  <si>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</si>
  <si>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</si>
  <si>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</si>
  <si>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</si>
  <si>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</si>
  <si>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</si>
  <si>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</si>
  <si>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</si>
  <si>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</si>
  <si>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</si>
  <si>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</si>
  <si>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</si>
  <si>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</si>
  <si>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</si>
  <si>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</si>
  <si>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</si>
  <si>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</si>
  <si>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</si>
  <si>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</si>
  <si>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</si>
  <si>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</si>
  <si>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</si>
  <si>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</si>
  <si>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</si>
  <si>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</si>
  <si>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</si>
  <si>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</si>
  <si>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</si>
  <si>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</si>
  <si>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</si>
  <si>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</si>
  <si>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</si>
  <si>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</si>
  <si>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</si>
  <si>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</si>
  <si>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</si>
  <si>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</si>
  <si>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</si>
  <si>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</si>
  <si>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</si>
  <si>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</si>
  <si>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</si>
  <si>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</si>
  <si>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</si>
  <si>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</si>
  <si>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</si>
  <si>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</si>
  <si>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</si>
  <si>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</si>
  <si>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</si>
  <si>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</si>
  <si>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</si>
  <si>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</si>
  <si>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</si>
  <si>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</si>
  <si>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</si>
  <si>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</si>
  <si>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</si>
  <si>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</si>
  <si>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</si>
  <si>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</si>
  <si>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</si>
  <si>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</si>
  <si>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</si>
  <si>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</si>
  <si>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</si>
  <si>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</si>
  <si>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</si>
  <si>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</si>
  <si>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</si>
  <si>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</si>
  <si>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</si>
  <si>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</si>
  <si>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</si>
  <si>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</si>
  <si>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</si>
  <si>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</si>
  <si>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</si>
  <si>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</si>
  <si>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</si>
  <si>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</si>
  <si>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</si>
  <si>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</si>
  <si>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</si>
  <si>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</si>
  <si>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</si>
  <si>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</si>
  <si>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</si>
  <si>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</si>
  <si>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</si>
  <si>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</si>
  <si>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</si>
  <si>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</si>
  <si>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</si>
  <si>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</si>
  <si>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</si>
  <si>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</si>
  <si>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</si>
  <si>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</si>
  <si>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</si>
  <si>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</si>
  <si>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</si>
  <si>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</si>
  <si>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</si>
  <si>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</si>
  <si>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</si>
  <si>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</si>
  <si>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</si>
  <si>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</si>
  <si>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</si>
  <si>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</si>
  <si>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</si>
  <si>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</si>
  <si>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</si>
  <si>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</si>
  <si>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</si>
  <si>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</si>
  <si>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</si>
  <si>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</si>
  <si>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</si>
  <si>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</si>
  <si>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</si>
  <si>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</si>
  <si>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</si>
  <si>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</si>
  <si>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</si>
  <si>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</si>
  <si>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</si>
  <si>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</si>
  <si>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</si>
  <si>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</si>
  <si>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</si>
  <si>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</si>
  <si>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</si>
  <si>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</si>
  <si>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</si>
  <si>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</si>
  <si>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</si>
  <si>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</si>
  <si>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</si>
  <si>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</si>
  <si>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</si>
  <si>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</si>
  <si>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</si>
  <si>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</si>
  <si>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</si>
  <si>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</si>
  <si>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</si>
  <si>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</si>
  <si>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</si>
  <si>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</si>
  <si>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</si>
  <si>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</si>
  <si>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</si>
  <si>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</si>
  <si>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</si>
  <si>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</si>
  <si>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</si>
  <si>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</si>
  <si>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</si>
  <si>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</si>
  <si>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</si>
  <si>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</si>
  <si>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</si>
  <si>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</si>
  <si>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</si>
  <si>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</si>
  <si>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</si>
  <si>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</si>
  <si>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</si>
  <si>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</si>
  <si>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</si>
  <si>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</si>
  <si>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</si>
  <si>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</si>
  <si>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</si>
  <si>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</si>
  <si>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</si>
  <si>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</si>
  <si>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</si>
  <si>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</si>
  <si>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</si>
  <si>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</si>
  <si>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</si>
  <si>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</si>
  <si>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</si>
  <si>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</si>
  <si>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</si>
  <si>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</si>
  <si>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</si>
  <si>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</si>
  <si>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</si>
  <si>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</si>
  <si>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</si>
  <si>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</si>
  <si>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</si>
  <si>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</si>
  <si>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</si>
  <si>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</si>
  <si>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</si>
  <si>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</si>
  <si>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</si>
  <si>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</si>
  <si>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</si>
  <si>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</si>
  <si>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</si>
  <si>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</si>
  <si>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</si>
  <si>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</si>
  <si>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</si>
  <si>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</si>
  <si>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</si>
  <si>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</si>
  <si>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</si>
  <si>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</si>
  <si>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</si>
  <si>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</si>
  <si>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</si>
  <si>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</si>
  <si>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</si>
  <si>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</si>
  <si>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</si>
  <si>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</si>
  <si>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</si>
  <si>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</si>
  <si>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</si>
  <si>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</si>
  <si>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</si>
  <si>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</si>
  <si>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</si>
  <si>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</si>
  <si>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</si>
  <si>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</si>
  <si>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</si>
  <si>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</si>
  <si>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</si>
  <si>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</si>
  <si>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</si>
  <si>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</si>
  <si>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</si>
  <si>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</si>
  <si>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</si>
  <si>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</si>
  <si>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</si>
  <si>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</si>
  <si>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</si>
  <si>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</si>
  <si>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</si>
  <si>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</si>
  <si>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</si>
  <si>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</si>
  <si>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</si>
  <si>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</si>
  <si>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</si>
  <si>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</si>
  <si>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</si>
  <si>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</si>
  <si>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</si>
  <si>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</si>
  <si>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</si>
  <si>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</si>
  <si>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</si>
  <si>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</si>
  <si>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</si>
  <si>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</si>
  <si>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</si>
  <si>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</si>
  <si>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</si>
  <si>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</si>
  <si>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</si>
  <si>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</si>
  <si>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</si>
  <si>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</si>
  <si>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</si>
  <si>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</si>
  <si>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</si>
  <si>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</si>
  <si>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</si>
  <si>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</si>
  <si>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</si>
  <si>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</si>
  <si>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</si>
  <si>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</si>
  <si>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</si>
  <si>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</si>
  <si>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</si>
  <si>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</si>
  <si>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</si>
  <si>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</si>
  <si>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</si>
  <si>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</si>
  <si>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</si>
  <si>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</si>
  <si>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</si>
  <si>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</si>
  <si>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</si>
  <si>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</si>
  <si>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</si>
  <si>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</si>
  <si>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</si>
  <si>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</si>
  <si>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</si>
  <si>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</si>
  <si>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</si>
  <si>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</si>
  <si>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</si>
  <si>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</si>
  <si>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</si>
  <si>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</si>
  <si>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</si>
  <si>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</si>
  <si>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</si>
  <si>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</si>
  <si>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</si>
  <si>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</si>
  <si>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</si>
  <si>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</si>
  <si>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</si>
  <si>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</si>
  <si>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</si>
  <si>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</si>
  <si>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</si>
  <si>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</si>
  <si>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</si>
  <si>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</si>
  <si>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</si>
  <si>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</si>
  <si>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</si>
  <si>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</si>
  <si>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</si>
  <si>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</si>
  <si>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</si>
  <si>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</si>
  <si>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</si>
  <si>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</si>
  <si>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</si>
  <si>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</si>
  <si>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</si>
  <si>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</si>
  <si>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</si>
  <si>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</si>
  <si>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</si>
  <si>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</si>
  <si>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</si>
  <si>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</si>
  <si>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</si>
  <si>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</si>
  <si>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</si>
  <si>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</si>
  <si>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</si>
  <si>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</si>
  <si>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</si>
  <si>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</si>
  <si>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</si>
  <si>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</si>
  <si>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</si>
  <si>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</si>
  <si>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</si>
  <si>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</si>
  <si>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</si>
  <si>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</si>
  <si>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</si>
  <si>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</si>
  <si>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</si>
  <si>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</si>
  <si>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</si>
  <si>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</si>
  <si>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</si>
  <si>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</si>
  <si>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</si>
  <si>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</si>
  <si>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</si>
  <si>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</si>
  <si>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</si>
  <si>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</si>
  <si>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</si>
  <si>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</si>
  <si>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</si>
  <si>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</si>
  <si>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</si>
  <si>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</si>
  <si>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</si>
  <si>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</si>
  <si>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</si>
  <si>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</si>
  <si>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</si>
  <si>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</si>
  <si>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</si>
  <si>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</si>
  <si>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</si>
  <si>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</si>
  <si>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</si>
  <si>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</si>
  <si>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</si>
  <si>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</si>
  <si>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</si>
  <si>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</si>
  <si>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</si>
  <si>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</si>
  <si>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</si>
  <si>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</si>
  <si>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</si>
  <si>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</si>
  <si>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</si>
  <si>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</si>
  <si>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</si>
  <si>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</si>
  <si>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</si>
  <si>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</si>
  <si>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</si>
  <si>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</si>
  <si>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</si>
  <si>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</si>
  <si>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</si>
  <si>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</si>
  <si>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</si>
  <si>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</si>
  <si>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</si>
  <si>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</si>
  <si>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</si>
  <si>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</si>
  <si>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</si>
  <si>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</si>
  <si>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</si>
  <si>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</si>
  <si>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</si>
  <si>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</si>
  <si>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</si>
  <si>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</si>
  <si>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</si>
  <si>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</si>
  <si>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</si>
  <si>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</si>
  <si>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</si>
  <si>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</si>
  <si>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</si>
  <si>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</si>
  <si>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</si>
  <si>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</si>
  <si>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</si>
  <si>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</si>
  <si>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</si>
  <si>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</si>
  <si>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</si>
  <si>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</si>
  <si>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</si>
  <si>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</si>
  <si>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</si>
  <si>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</si>
  <si>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</si>
  <si>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</si>
  <si>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</si>
  <si>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</si>
  <si>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</si>
  <si>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</si>
  <si>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</si>
  <si>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</si>
  <si>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</si>
  <si>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</si>
  <si>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</si>
  <si>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</si>
  <si>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</si>
  <si>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</si>
  <si>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</si>
  <si>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</si>
  <si>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</si>
  <si>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</si>
  <si>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</si>
  <si>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</si>
  <si>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</si>
  <si>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</si>
  <si>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</si>
  <si>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</si>
  <si>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</si>
  <si>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</si>
  <si>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</si>
  <si>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</si>
  <si>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</si>
  <si>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</si>
  <si>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</si>
  <si>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</si>
  <si>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</si>
  <si>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</si>
  <si>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</si>
  <si>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</si>
  <si>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</si>
  <si>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</si>
  <si>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</si>
  <si>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</si>
  <si>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</si>
  <si>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</si>
  <si>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</si>
  <si>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</si>
  <si>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</si>
  <si>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</si>
  <si>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</si>
  <si>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</si>
  <si>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</si>
  <si>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</si>
  <si>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</si>
  <si>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</si>
  <si>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</si>
  <si>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</si>
  <si>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</si>
  <si>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</si>
  <si>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</si>
  <si>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</si>
  <si>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</si>
  <si>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</si>
  <si>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</si>
  <si>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</si>
  <si>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</si>
  <si>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</si>
  <si>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</si>
  <si>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</si>
  <si>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</si>
  <si>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</si>
  <si>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</si>
  <si>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</si>
  <si>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</si>
  <si>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</si>
  <si>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</si>
  <si>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</si>
  <si>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</si>
  <si>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</si>
  <si>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</si>
  <si>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</si>
  <si>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</si>
  <si>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</si>
  <si>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</si>
  <si>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</si>
  <si>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</si>
  <si>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</si>
  <si>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</si>
  <si>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</si>
  <si>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</si>
  <si>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</si>
  <si>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</si>
  <si>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</si>
  <si>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</si>
  <si>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</si>
  <si>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</si>
  <si>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</si>
  <si>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</si>
  <si>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</si>
  <si>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</si>
  <si>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</si>
  <si>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</si>
  <si>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</si>
  <si>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</si>
  <si>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</si>
  <si>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</si>
  <si>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</si>
  <si>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</si>
  <si>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</si>
  <si>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</si>
  <si>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</si>
  <si>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</si>
  <si>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</si>
  <si>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</si>
  <si>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</si>
  <si>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</si>
  <si>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</si>
  <si>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</si>
  <si>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</si>
  <si>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</si>
  <si>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</si>
  <si>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</si>
  <si>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</si>
  <si>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</si>
  <si>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</si>
  <si>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</si>
  <si>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</si>
  <si>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</si>
  <si>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</si>
  <si>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</si>
  <si>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</si>
  <si>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</si>
  <si>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</si>
  <si>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</si>
  <si>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</si>
  <si>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</si>
  <si>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</si>
  <si>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</si>
  <si>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</si>
  <si>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</si>
  <si>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</si>
  <si>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</si>
  <si>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</si>
  <si>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</si>
  <si>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</si>
  <si>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</si>
  <si>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</si>
  <si>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</si>
  <si>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</si>
  <si>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</si>
  <si>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</si>
  <si>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</si>
  <si>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</si>
  <si>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</si>
  <si>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</si>
  <si>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</si>
  <si>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</si>
  <si>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</si>
  <si>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</si>
  <si>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</si>
  <si>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</si>
  <si>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</si>
  <si>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</si>
  <si>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</si>
  <si>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</si>
  <si>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</si>
  <si>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</si>
  <si>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</si>
  <si>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</si>
  <si>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</si>
  <si>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</si>
  <si>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</si>
  <si>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</si>
  <si>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</si>
  <si>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</si>
  <si>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</si>
  <si>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</si>
  <si>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</si>
  <si>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</si>
  <si>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</si>
  <si>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</si>
  <si>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</si>
  <si>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</si>
  <si>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</si>
  <si>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</si>
  <si>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</si>
  <si>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</si>
  <si>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</si>
  <si>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</si>
  <si>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</si>
  <si>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</si>
  <si>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</si>
  <si>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</si>
  <si>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</si>
  <si>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</si>
  <si>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</si>
  <si>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</si>
  <si>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</si>
  <si>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</si>
  <si>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</si>
  <si>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</si>
  <si>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</si>
  <si>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</si>
  <si>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</si>
  <si>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</si>
  <si>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</si>
  <si>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</si>
  <si>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</si>
  <si>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</si>
  <si>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</si>
  <si>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</si>
  <si>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</si>
  <si>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</si>
  <si>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</si>
  <si>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</si>
  <si>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</si>
  <si>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</si>
  <si>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</si>
  <si>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</si>
  <si>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</si>
  <si>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</si>
  <si>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</si>
  <si>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</si>
  <si>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</si>
  <si>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</si>
  <si>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</si>
  <si>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</si>
  <si>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</si>
  <si>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</si>
  <si>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</si>
  <si>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</si>
  <si>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</si>
  <si>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</si>
  <si>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</si>
  <si>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</si>
  <si>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</si>
  <si>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</si>
  <si>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</si>
  <si>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</si>
  <si>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</si>
  <si>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</si>
  <si>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</si>
  <si>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</si>
  <si>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</si>
  <si>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</si>
  <si>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</si>
  <si>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</si>
  <si>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</si>
  <si>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</si>
  <si>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</si>
  <si>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</si>
  <si>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</si>
  <si>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</si>
  <si>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</si>
  <si>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</si>
  <si>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</si>
  <si>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</si>
  <si>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</si>
  <si>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</si>
  <si>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</si>
  <si>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</si>
  <si>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</si>
  <si>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</si>
  <si>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</si>
  <si>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</si>
  <si>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</si>
  <si>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</si>
  <si>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</si>
  <si>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</si>
  <si>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</si>
  <si>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</si>
  <si>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</si>
  <si>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</si>
  <si>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</si>
  <si>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</si>
  <si>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</si>
  <si>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</si>
  <si>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</si>
  <si>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</si>
  <si>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</si>
  <si>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</si>
  <si>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</si>
  <si>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</si>
  <si>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</si>
  <si>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</si>
  <si>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</si>
  <si>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</si>
  <si>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</si>
  <si>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</si>
  <si>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</si>
  <si>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</si>
  <si>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</si>
  <si>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</si>
  <si>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</si>
  <si>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</si>
  <si>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</si>
  <si>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</si>
  <si>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</si>
  <si>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</si>
  <si>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</si>
  <si>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</si>
  <si>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</si>
  <si>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</si>
  <si>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</si>
  <si>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</si>
  <si>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</si>
  <si>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</si>
  <si>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</si>
  <si>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</si>
  <si>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</si>
  <si>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</si>
  <si>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</si>
  <si>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</si>
  <si>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</si>
  <si>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</si>
  <si>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</si>
  <si>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</si>
  <si>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</si>
  <si>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</si>
  <si>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</si>
  <si>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</si>
  <si>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</si>
  <si>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</si>
  <si>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</si>
  <si>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</si>
  <si>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</si>
  <si>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</si>
  <si>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</si>
  <si>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</si>
  <si>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</si>
  <si>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</si>
  <si>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</si>
  <si>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</si>
  <si>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</si>
  <si>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</si>
  <si>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</si>
  <si>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</si>
  <si>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</si>
  <si>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</si>
  <si>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</si>
  <si>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</si>
  <si>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</si>
  <si>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</si>
  <si>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</si>
  <si>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</si>
  <si>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</si>
  <si>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</si>
  <si>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</si>
  <si>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</si>
  <si>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</si>
  <si>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</si>
  <si>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</si>
  <si>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</si>
  <si>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</si>
  <si>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</si>
  <si>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</si>
  <si>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</si>
  <si>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</si>
  <si>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</si>
  <si>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</si>
  <si>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</si>
  <si>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</si>
  <si>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</si>
  <si>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</si>
  <si>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</si>
  <si>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</si>
  <si>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</si>
  <si>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</si>
  <si>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</si>
  <si>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</si>
  <si>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</si>
  <si>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</si>
  <si>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</si>
  <si>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</si>
  <si>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</si>
  <si>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</si>
  <si>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</si>
  <si>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</si>
  <si>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</si>
  <si>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</si>
  <si>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</si>
  <si>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</si>
  <si>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</si>
  <si>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</si>
  <si>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</si>
  <si>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</si>
  <si>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</si>
  <si>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</si>
  <si>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</si>
  <si>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</si>
  <si>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</si>
  <si>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</si>
  <si>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</si>
  <si>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</si>
  <si>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</si>
  <si>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</si>
  <si>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</si>
  <si>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</si>
  <si>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</si>
  <si>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</si>
  <si>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</si>
  <si>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</si>
  <si>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</si>
  <si>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</si>
  <si>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</si>
  <si>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</si>
  <si>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</si>
  <si>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</si>
  <si>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</si>
  <si>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</si>
  <si>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</si>
  <si>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</si>
  <si>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</si>
  <si>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</si>
  <si>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</si>
  <si>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</si>
  <si>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</si>
  <si>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</si>
  <si>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</si>
  <si>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</si>
  <si>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</si>
  <si>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</si>
  <si>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</si>
  <si>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</si>
  <si>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</si>
  <si>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</si>
  <si>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</si>
  <si>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</si>
  <si>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</si>
  <si>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</si>
  <si>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</si>
  <si>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</si>
  <si>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</si>
  <si>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</si>
  <si>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</si>
  <si>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</si>
  <si>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</si>
  <si>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</si>
  <si>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</si>
  <si>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</si>
  <si>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</si>
  <si>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</si>
  <si>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</si>
  <si>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</si>
  <si>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</si>
  <si>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</si>
  <si>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</si>
  <si>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</si>
  <si>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</si>
  <si>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</si>
  <si>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</si>
  <si>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</si>
  <si>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</si>
  <si>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</si>
  <si>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</si>
  <si>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</si>
  <si>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</si>
  <si>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</si>
  <si>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</si>
  <si>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</si>
  <si>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</si>
  <si>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</si>
  <si>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</si>
  <si>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</si>
  <si>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</si>
  <si>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</si>
  <si>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</si>
  <si>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</si>
  <si>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</si>
  <si>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</si>
  <si>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</si>
  <si>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</si>
  <si>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</si>
  <si>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</si>
  <si>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</si>
  <si>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</si>
  <si>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</si>
  <si>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</si>
  <si>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</si>
  <si>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</si>
  <si>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</si>
  <si>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</si>
  <si>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</si>
  <si>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</si>
  <si>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</si>
  <si>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</si>
  <si>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</si>
  <si>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</si>
  <si>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</si>
  <si>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</si>
  <si>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</si>
  <si>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</si>
  <si>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</si>
  <si>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</si>
  <si>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</si>
  <si>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</si>
  <si>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</si>
  <si>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</si>
  <si>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</si>
  <si>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</si>
  <si>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</si>
  <si>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</si>
  <si>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</si>
  <si>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</si>
  <si>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</si>
  <si>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</si>
  <si>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</si>
  <si>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</si>
  <si>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</si>
  <si>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</si>
  <si>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</si>
  <si>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</si>
  <si>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</si>
  <si>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</si>
  <si>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</si>
  <si>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</si>
  <si>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</si>
  <si>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</si>
  <si>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</si>
  <si>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</si>
  <si>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</si>
  <si>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</si>
  <si>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</si>
  <si>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</si>
  <si>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</si>
  <si>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</si>
  <si>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</si>
  <si>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</si>
  <si>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</si>
  <si>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</si>
  <si>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</si>
  <si>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</si>
  <si>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</si>
  <si>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</si>
  <si>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</si>
  <si>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</si>
  <si>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</si>
  <si>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</si>
  <si>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</si>
  <si>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</si>
  <si>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</si>
  <si>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</si>
  <si>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</si>
  <si>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</si>
  <si>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</si>
  <si>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</si>
  <si>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</si>
  <si>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</si>
  <si>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</si>
  <si>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</si>
  <si>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</si>
  <si>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</si>
  <si>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</si>
  <si>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</si>
  <si>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</si>
  <si>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</si>
  <si>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</si>
  <si>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</si>
  <si>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</si>
  <si>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</si>
  <si>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</si>
  <si>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</si>
  <si>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</si>
  <si>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</si>
  <si>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</si>
  <si>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</si>
  <si>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</si>
  <si>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</si>
  <si>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</si>
  <si>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</si>
  <si>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</si>
  <si>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</si>
  <si>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</si>
  <si>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</si>
  <si>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</si>
  <si>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</si>
  <si>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</si>
  <si>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</si>
  <si>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</si>
  <si>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</si>
  <si>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</si>
  <si>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</si>
  <si>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</si>
  <si>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</si>
  <si>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</si>
  <si>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</si>
  <si>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</si>
  <si>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</si>
  <si>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</si>
  <si>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</si>
  <si>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</si>
  <si>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</si>
  <si>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</si>
  <si>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</si>
  <si>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</si>
  <si>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</si>
  <si>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</si>
  <si>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</si>
  <si>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</si>
  <si>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</si>
  <si>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</si>
  <si>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</si>
  <si>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</si>
  <si>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</si>
  <si>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</si>
  <si>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</si>
  <si>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</si>
  <si>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</si>
  <si>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</si>
  <si>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</si>
  <si>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</si>
  <si>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</si>
  <si>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</si>
  <si>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</si>
  <si>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</si>
  <si>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</si>
  <si>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</si>
  <si>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</si>
  <si>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</si>
  <si>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</si>
  <si>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</si>
  <si>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</si>
  <si>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</si>
  <si>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</si>
  <si>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</si>
  <si>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</si>
  <si>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</si>
  <si>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</si>
  <si>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</si>
  <si>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</si>
  <si>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</si>
  <si>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</si>
  <si>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</si>
  <si>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</si>
  <si>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</si>
  <si>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</si>
  <si>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</si>
  <si>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</si>
  <si>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</si>
  <si>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</si>
  <si>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</si>
  <si>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</si>
  <si>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</si>
  <si>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</si>
  <si>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</si>
  <si>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</si>
  <si>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</si>
  <si>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</si>
  <si>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</si>
  <si>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</si>
  <si>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</si>
  <si>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</si>
  <si>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</si>
  <si>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</si>
  <si>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</si>
  <si>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</si>
  <si>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</si>
  <si>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</si>
  <si>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</si>
  <si>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</si>
  <si>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</si>
  <si>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</si>
  <si>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</si>
  <si>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</si>
  <si>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</si>
  <si>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</si>
  <si>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</si>
  <si>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</si>
  <si>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</si>
  <si>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</si>
  <si>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</si>
  <si>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</si>
  <si>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</si>
  <si>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</si>
  <si>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</si>
  <si>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</si>
  <si>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</si>
  <si>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</si>
  <si>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</si>
  <si>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</si>
  <si>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</si>
  <si>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</si>
  <si>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</si>
  <si>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</si>
  <si>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</si>
  <si>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</si>
  <si>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</si>
  <si>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</si>
  <si>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</si>
  <si>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</si>
  <si>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</si>
  <si>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</si>
  <si>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</si>
  <si>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</si>
  <si>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</si>
  <si>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</si>
  <si>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</si>
  <si>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</si>
  <si>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</si>
  <si>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</si>
  <si>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</si>
  <si>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</si>
  <si>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</si>
  <si>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</si>
  <si>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</si>
  <si>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</si>
  <si>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</si>
  <si>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</si>
  <si>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</si>
  <si>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</si>
  <si>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</si>
  <si>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</si>
  <si>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</si>
  <si>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</si>
  <si>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</si>
  <si>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</si>
  <si>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</si>
  <si>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</si>
  <si>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</si>
  <si>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</si>
  <si>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</si>
  <si>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</si>
  <si>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</si>
  <si>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</si>
  <si>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</si>
  <si>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</si>
  <si>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</si>
  <si>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</si>
  <si>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</si>
  <si>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</si>
  <si>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</si>
  <si>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</si>
  <si>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</si>
  <si>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</si>
  <si>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</si>
  <si>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</si>
  <si>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</si>
  <si>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</si>
  <si>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</si>
  <si>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</si>
  <si>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</si>
  <si>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</si>
  <si>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</si>
  <si>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</si>
  <si>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</si>
  <si>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</si>
  <si>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</si>
  <si>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</si>
  <si>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</si>
  <si>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</si>
  <si>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</si>
  <si>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</si>
  <si>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</si>
  <si>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</si>
  <si>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</si>
  <si>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</si>
  <si>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</si>
  <si>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</si>
  <si>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</si>
  <si>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</si>
  <si>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</si>
  <si>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</si>
  <si>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</si>
  <si>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</si>
  <si>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</si>
  <si>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</si>
  <si>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</si>
  <si>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</si>
  <si>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</si>
  <si>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</si>
  <si>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</si>
  <si>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</si>
  <si>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</si>
  <si>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</si>
  <si>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</si>
  <si>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</si>
  <si>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</si>
  <si>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</si>
  <si>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</si>
  <si>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</si>
  <si>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</si>
  <si>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</si>
  <si>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</si>
  <si>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</si>
  <si>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</si>
  <si>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</si>
  <si>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</si>
  <si>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</si>
  <si>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</si>
  <si>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</si>
  <si>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</si>
  <si>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</si>
  <si>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</si>
  <si>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</si>
  <si>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</si>
  <si>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</si>
  <si>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</si>
  <si>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</si>
  <si>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</si>
  <si>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</si>
  <si>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</si>
  <si>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</si>
  <si>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</si>
  <si>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</si>
  <si>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</si>
  <si>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</si>
  <si>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</si>
  <si>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</si>
  <si>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</si>
  <si>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</si>
  <si>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</si>
  <si>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</si>
  <si>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</si>
  <si>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</si>
  <si>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</si>
  <si>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</si>
  <si>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</si>
  <si>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</si>
  <si>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</si>
  <si>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</si>
  <si>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</si>
  <si>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</si>
  <si>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</si>
  <si>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</si>
  <si>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</si>
  <si>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</si>
  <si>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</si>
  <si>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</si>
  <si>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</si>
  <si>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</si>
  <si>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</si>
  <si>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</si>
  <si>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</si>
  <si>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</si>
  <si>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</si>
  <si>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</si>
  <si>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</si>
  <si>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</si>
  <si>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</si>
  <si>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</si>
  <si>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</si>
  <si>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</si>
  <si>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</si>
  <si>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</si>
  <si>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</si>
  <si>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</si>
  <si>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</si>
  <si>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</si>
  <si>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</si>
  <si>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</si>
  <si>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</si>
  <si>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</si>
  <si>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</si>
  <si>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</si>
  <si>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</si>
  <si>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</si>
  <si>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</si>
  <si>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</si>
  <si>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</si>
  <si>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</si>
  <si>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</si>
  <si>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</si>
  <si>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</si>
  <si>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</si>
  <si>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</si>
  <si>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</si>
  <si>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</si>
  <si>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</si>
  <si>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</si>
  <si>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</si>
  <si>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</si>
  <si>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</si>
  <si>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</si>
  <si>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</si>
  <si>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</si>
  <si>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</si>
  <si>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</si>
  <si>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</si>
  <si>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</si>
  <si>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</si>
  <si>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</si>
  <si>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</si>
  <si>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</si>
  <si>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</si>
  <si>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</si>
  <si>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</si>
  <si>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</si>
  <si>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</si>
  <si>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</si>
  <si>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</si>
  <si>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</si>
  <si>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</si>
  <si>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</si>
  <si>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</si>
  <si>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</si>
  <si>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</si>
  <si>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</si>
  <si>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</si>
  <si>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</si>
  <si>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</si>
  <si>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</si>
  <si>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</si>
  <si>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</si>
  <si>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</si>
  <si>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</si>
  <si>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</si>
  <si>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</si>
  <si>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</si>
  <si>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</si>
  <si>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</si>
  <si>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</si>
  <si>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</si>
  <si>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</si>
  <si>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</si>
  <si>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</si>
  <si>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</si>
  <si>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</si>
  <si>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</si>
  <si>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</si>
  <si>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</si>
  <si>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</si>
  <si>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</si>
  <si>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</si>
  <si>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</si>
  <si>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</si>
  <si>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</si>
  <si>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</si>
  <si>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</si>
  <si>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</si>
  <si>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</si>
  <si>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</si>
  <si>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</si>
  <si>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</si>
  <si>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</si>
  <si>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</si>
  <si>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</si>
  <si>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</si>
  <si>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</si>
  <si>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</si>
  <si>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</si>
  <si>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</si>
  <si>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</si>
  <si>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</si>
  <si>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</si>
  <si>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</si>
  <si>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</si>
  <si>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</si>
  <si>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</si>
  <si>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</si>
  <si>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</si>
  <si>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</si>
  <si>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</si>
  <si>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</si>
  <si>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</si>
  <si>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</si>
  <si>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</si>
  <si>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</si>
  <si>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</si>
  <si>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</si>
  <si>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</si>
  <si>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</si>
  <si>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</si>
  <si>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</si>
  <si>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</si>
  <si>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</si>
  <si>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</si>
  <si>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</si>
  <si>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</si>
  <si>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</si>
  <si>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</si>
  <si>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</si>
  <si>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</si>
  <si>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</si>
  <si>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</si>
  <si>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</si>
  <si>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</si>
  <si>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</si>
  <si>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</si>
  <si>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</si>
  <si>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</si>
  <si>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</si>
  <si>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</si>
  <si>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</si>
  <si>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</si>
  <si>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</si>
  <si>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</si>
  <si>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</si>
  <si>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</si>
  <si>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</si>
  <si>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</si>
  <si>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</si>
  <si>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</si>
  <si>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</si>
  <si>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</si>
  <si>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</si>
  <si>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</si>
  <si>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</si>
  <si>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</si>
  <si>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</si>
  <si>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</si>
  <si>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</si>
  <si>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</si>
  <si>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</si>
  <si>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</si>
  <si>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</si>
  <si>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</si>
  <si>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</si>
  <si>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</si>
  <si>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</si>
  <si>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</si>
  <si>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</si>
  <si>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</si>
  <si>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</si>
  <si>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</si>
  <si>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</si>
  <si>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</si>
  <si>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</si>
  <si>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</si>
  <si>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</si>
  <si>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</si>
  <si>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</si>
  <si>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</si>
  <si>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</si>
  <si>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</si>
  <si>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</si>
  <si>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</si>
  <si>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</si>
  <si>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</si>
  <si>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</si>
  <si>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</si>
  <si>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</si>
  <si>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</si>
  <si>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</si>
  <si>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</si>
  <si>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</si>
  <si>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</si>
  <si>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</si>
  <si>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</si>
  <si>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</si>
  <si>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</si>
  <si>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</si>
  <si>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</si>
  <si>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</si>
  <si>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</si>
  <si>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</si>
  <si>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</si>
  <si>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</si>
  <si>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</si>
  <si>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</si>
  <si>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</si>
  <si>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</si>
  <si>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</si>
  <si>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</si>
  <si>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</si>
  <si>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</si>
  <si>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</si>
  <si>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</si>
  <si>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</si>
  <si>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</si>
  <si>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</si>
  <si>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</si>
  <si>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</si>
  <si>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</si>
  <si>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</si>
  <si>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</si>
  <si>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</si>
  <si>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</si>
  <si>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</si>
  <si>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</si>
  <si>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</si>
  <si>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</si>
  <si>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</si>
  <si>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</si>
  <si>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</si>
  <si>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</si>
  <si>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</si>
  <si>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</si>
  <si>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</si>
  <si>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</si>
  <si>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</si>
  <si>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</si>
  <si>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</si>
  <si>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</si>
  <si>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</si>
  <si>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</si>
  <si>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</si>
  <si>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</si>
  <si>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</si>
  <si>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</si>
  <si>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</si>
  <si>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</si>
  <si>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</si>
  <si>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</si>
  <si>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</si>
  <si>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</si>
  <si>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</si>
  <si>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</si>
  <si>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</si>
  <si>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</si>
  <si>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</si>
  <si>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</si>
  <si>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</si>
  <si>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</si>
  <si>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</si>
  <si>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</si>
  <si>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</si>
  <si>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</si>
  <si>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</si>
  <si>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</si>
  <si>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</si>
  <si>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</si>
  <si>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</si>
  <si>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</si>
  <si>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</si>
  <si>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</si>
  <si>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</si>
  <si>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</si>
  <si>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</si>
  <si>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</si>
  <si>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</si>
  <si>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</si>
  <si>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</si>
  <si>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</si>
  <si>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</si>
  <si>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</si>
  <si>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</si>
  <si>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</si>
  <si>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</si>
  <si>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</si>
  <si>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</si>
  <si>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</si>
  <si>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</si>
  <si>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</si>
  <si>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</si>
  <si>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</si>
  <si>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</si>
  <si>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</si>
  <si>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</si>
  <si>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</si>
  <si>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</si>
  <si>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</si>
  <si>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</si>
  <si>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</si>
  <si>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</si>
  <si>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</si>
  <si>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</si>
  <si>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</si>
  <si>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</si>
  <si>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</si>
  <si>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</si>
  <si>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</si>
  <si>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</si>
  <si>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</si>
  <si>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</si>
  <si>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</si>
  <si>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</si>
  <si>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</si>
  <si>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</si>
  <si>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</si>
  <si>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</si>
  <si>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</si>
  <si>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</si>
  <si>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</si>
  <si>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</si>
  <si>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</si>
  <si>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</si>
  <si>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</si>
  <si>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</si>
  <si>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</si>
  <si>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</si>
  <si>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</si>
  <si>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</si>
  <si>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</si>
  <si>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</si>
  <si>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</si>
  <si>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</si>
  <si>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</si>
  <si>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</si>
  <si>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</si>
  <si>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</si>
  <si>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</si>
  <si>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</si>
  <si>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</si>
  <si>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</si>
  <si>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</si>
  <si>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</si>
  <si>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</si>
  <si>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</si>
  <si>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</si>
  <si>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</si>
  <si>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</si>
  <si>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</si>
  <si>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</si>
  <si>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</si>
  <si>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</si>
  <si>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</si>
  <si>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</si>
  <si>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</si>
  <si>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</si>
  <si>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</si>
  <si>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</si>
  <si>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</si>
  <si>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</si>
  <si>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</si>
  <si>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</si>
  <si>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</si>
  <si>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</si>
  <si>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</si>
  <si>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</si>
  <si>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</si>
  <si>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</si>
  <si>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</si>
  <si>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</si>
  <si>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</si>
  <si>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</si>
  <si>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</si>
  <si>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</si>
  <si>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</si>
  <si>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</si>
  <si>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</si>
  <si>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</si>
  <si>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</si>
  <si>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</si>
  <si>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</si>
  <si>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</si>
  <si>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</si>
  <si>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</si>
  <si>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</si>
  <si>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</si>
  <si>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</si>
  <si>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</si>
  <si>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</si>
  <si>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</si>
  <si>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</si>
  <si>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</si>
  <si>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</si>
  <si>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</si>
  <si>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</si>
  <si>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</si>
  <si>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</si>
  <si>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</si>
  <si>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</si>
  <si>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</si>
  <si>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</si>
  <si>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</si>
  <si>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</si>
  <si>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</si>
  <si>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</si>
  <si>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</si>
  <si>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</si>
  <si>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</si>
  <si>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</si>
  <si>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</si>
  <si>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</si>
  <si>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</si>
  <si>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</si>
  <si>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</si>
  <si>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</si>
  <si>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</si>
  <si>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</si>
  <si>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</si>
  <si>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</si>
  <si>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</si>
  <si>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</si>
  <si>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</si>
  <si>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</si>
  <si>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</si>
  <si>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</si>
  <si>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</si>
  <si>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</si>
  <si>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</si>
  <si>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</si>
  <si>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</si>
  <si>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</si>
  <si>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</si>
  <si>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</si>
  <si>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</si>
  <si>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</si>
  <si>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</si>
  <si>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</si>
  <si>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</si>
  <si>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</si>
  <si>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</si>
  <si>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</si>
  <si>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</si>
  <si>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</si>
  <si>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</si>
  <si>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</si>
  <si>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</si>
  <si>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</si>
  <si>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</si>
  <si>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</si>
  <si>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</si>
  <si>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</si>
  <si>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</si>
  <si>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</si>
  <si>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</si>
  <si>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</si>
  <si>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</si>
  <si>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</si>
  <si>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</si>
  <si>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</si>
  <si>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</si>
  <si>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</si>
  <si>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</si>
  <si>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</si>
  <si>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</si>
  <si>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</si>
  <si>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</si>
  <si>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</si>
  <si>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</si>
  <si>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</si>
  <si>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</si>
  <si>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</si>
  <si>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</si>
  <si>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</si>
  <si>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</si>
  <si>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</si>
  <si>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</si>
  <si>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</si>
  <si>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</si>
  <si>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</si>
  <si>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</si>
  <si>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</si>
  <si>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</si>
  <si>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</si>
  <si>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</si>
  <si>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</si>
  <si>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</si>
  <si>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</si>
  <si>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</si>
  <si>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</si>
  <si>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</si>
  <si>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</si>
  <si>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</si>
  <si>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</si>
  <si>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</si>
  <si>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</si>
  <si>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</si>
  <si>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</si>
  <si>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</si>
  <si>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</si>
  <si>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</si>
  <si>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</si>
  <si>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</si>
  <si>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</si>
  <si>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</si>
  <si>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</si>
  <si>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</si>
  <si>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</si>
  <si>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</si>
  <si>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</si>
  <si>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</si>
  <si>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</si>
  <si>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</si>
  <si>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</si>
  <si>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</si>
  <si>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</si>
  <si>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</si>
  <si>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</si>
  <si>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</si>
  <si>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</si>
  <si>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</si>
  <si>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</si>
  <si>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</si>
  <si>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</si>
  <si>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</si>
  <si>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</si>
  <si>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</si>
  <si>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</si>
  <si>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</si>
  <si>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</si>
  <si>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</si>
  <si>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</si>
  <si>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</si>
  <si>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</si>
  <si>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</si>
  <si>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</si>
  <si>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</si>
  <si>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</si>
  <si>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</si>
  <si>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</si>
  <si>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</si>
  <si>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</si>
  <si>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</si>
  <si>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</si>
  <si>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</si>
  <si>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</si>
  <si>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</si>
  <si>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</si>
  <si>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</si>
  <si>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</si>
  <si>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</si>
  <si>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</si>
  <si>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</si>
  <si>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</si>
  <si>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</si>
  <si>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</si>
  <si>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</si>
  <si>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</si>
  <si>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</si>
  <si>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</si>
  <si>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</si>
  <si>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</si>
  <si>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</si>
  <si>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</si>
  <si>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</si>
  <si>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</si>
  <si>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</si>
  <si>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</si>
  <si>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</si>
  <si>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</si>
  <si>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</si>
  <si>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</si>
  <si>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</si>
  <si>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</si>
  <si>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</si>
  <si>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</si>
  <si>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</si>
  <si>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</si>
  <si>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</si>
  <si>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</si>
  <si>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</si>
  <si>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</si>
  <si>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</si>
  <si>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</si>
  <si>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</si>
  <si>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</si>
  <si>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</si>
  <si>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</si>
  <si>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</si>
  <si>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</si>
  <si>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</si>
  <si>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</si>
  <si>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</si>
  <si>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</si>
  <si>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</si>
  <si>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</si>
  <si>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</si>
  <si>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</si>
  <si>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</si>
  <si>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</si>
  <si>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</si>
  <si>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</si>
  <si>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</si>
  <si>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</si>
  <si>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</si>
  <si>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</si>
  <si>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</si>
  <si>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</si>
  <si>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</si>
  <si>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</si>
  <si>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</si>
  <si>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</si>
  <si>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</si>
  <si>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</si>
  <si>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</si>
  <si>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</si>
  <si>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</si>
  <si>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</si>
  <si>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</si>
  <si>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</si>
  <si>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</si>
  <si>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</si>
  <si>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</si>
  <si>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</si>
  <si>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</si>
  <si>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</si>
  <si>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</si>
  <si>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</si>
  <si>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</si>
  <si>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</si>
  <si>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</si>
  <si>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</si>
  <si>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</si>
  <si>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</si>
  <si>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</si>
  <si>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</si>
  <si>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</si>
  <si>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</si>
  <si>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</si>
  <si>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</si>
  <si>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</si>
  <si>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</si>
  <si>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</si>
  <si>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</si>
  <si>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</si>
  <si>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</si>
  <si>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</si>
  <si>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</si>
  <si>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</si>
  <si>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</si>
  <si>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</si>
  <si>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</si>
  <si>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</si>
  <si>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</si>
  <si>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</si>
  <si>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</si>
  <si>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</si>
  <si>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</si>
  <si>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</si>
  <si>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</si>
  <si>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</si>
  <si>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</si>
  <si>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</si>
  <si>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</si>
  <si>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</si>
  <si>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</si>
  <si>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</si>
  <si>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</si>
  <si>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</si>
  <si>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</si>
  <si>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</si>
  <si>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</si>
  <si>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</si>
  <si>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</si>
  <si>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</si>
  <si>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</si>
  <si>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</si>
  <si>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</si>
  <si>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</si>
  <si>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</si>
  <si>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</si>
  <si>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</si>
  <si>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</si>
  <si>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</si>
  <si>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</si>
  <si>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</si>
  <si>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</si>
  <si>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</si>
  <si>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</si>
  <si>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</si>
  <si>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</si>
  <si>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</si>
  <si>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</si>
  <si>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</si>
  <si>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</si>
  <si>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</si>
  <si>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</si>
  <si>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</si>
  <si>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</si>
  <si>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</si>
  <si>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</si>
  <si>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</si>
  <si>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</si>
  <si>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</si>
  <si>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</si>
  <si>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</si>
  <si>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</si>
  <si>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</si>
  <si>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</si>
  <si>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</si>
  <si>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</si>
  <si>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</si>
  <si>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</si>
  <si>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</si>
  <si>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</si>
  <si>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</si>
  <si>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</si>
  <si>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</si>
  <si>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</si>
  <si>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</si>
  <si>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</si>
  <si>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</si>
  <si>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</si>
  <si>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</si>
  <si>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</si>
  <si>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</si>
  <si>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</si>
  <si>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</si>
  <si>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</si>
  <si>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</si>
  <si>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</si>
  <si>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</si>
  <si>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</si>
  <si>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</si>
  <si>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</si>
  <si>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</si>
  <si>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</si>
  <si>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</si>
  <si>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</si>
  <si>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</si>
  <si>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</si>
  <si>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</si>
  <si>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</si>
  <si>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</si>
  <si>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</si>
  <si>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</si>
  <si>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</si>
  <si>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</si>
  <si>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</si>
  <si>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</si>
  <si>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</si>
  <si>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</si>
  <si>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</si>
  <si>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</si>
  <si>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</si>
  <si>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</si>
  <si>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</si>
  <si>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</si>
  <si>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</si>
  <si>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</si>
  <si>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</si>
  <si>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</si>
  <si>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</si>
  <si>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</si>
  <si>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</si>
  <si>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</si>
  <si>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</si>
  <si>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</si>
  <si>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</si>
  <si>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</si>
  <si>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</si>
  <si>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</si>
  <si>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</si>
  <si>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</si>
  <si>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</si>
  <si>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</si>
  <si>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</si>
  <si>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</si>
  <si>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</si>
  <si>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</si>
  <si>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</si>
  <si>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</si>
  <si>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</si>
  <si>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</si>
  <si>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</si>
  <si>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</si>
  <si>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</si>
  <si>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</si>
  <si>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</si>
  <si>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</si>
  <si>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</si>
  <si>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</si>
  <si>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</si>
  <si>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</si>
  <si>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</si>
  <si>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</si>
  <si>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</si>
  <si>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</si>
  <si>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</si>
  <si>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</si>
  <si>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</si>
  <si>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</si>
  <si>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</si>
  <si>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</si>
  <si>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</si>
  <si>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</si>
  <si>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</si>
  <si>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</si>
  <si>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</si>
  <si>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</si>
  <si>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</si>
  <si>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</si>
  <si>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</si>
  <si>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</si>
  <si>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</si>
  <si>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</si>
  <si>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</si>
  <si>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</si>
  <si>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</si>
  <si>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</si>
  <si>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</si>
  <si>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</si>
  <si>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</si>
  <si>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</si>
  <si>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</si>
  <si>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</si>
  <si>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</si>
  <si>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</si>
  <si>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</si>
  <si>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</si>
  <si>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</si>
  <si>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</si>
  <si>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</si>
  <si>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</si>
  <si>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</si>
  <si>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</si>
  <si>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</si>
  <si>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</si>
  <si>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</si>
  <si>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</si>
  <si>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</si>
  <si>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</si>
  <si>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</si>
  <si>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</si>
  <si>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</si>
  <si>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</si>
  <si>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</si>
  <si>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</si>
  <si>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</si>
  <si>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</si>
  <si>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</si>
  <si>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</si>
  <si>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</si>
  <si>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</si>
  <si>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</si>
  <si>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</si>
  <si>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</si>
  <si>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</si>
  <si>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</si>
  <si>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</si>
  <si>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</si>
  <si>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</si>
  <si>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</si>
  <si>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</si>
  <si>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</si>
  <si>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</si>
  <si>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</si>
  <si>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</si>
  <si>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</si>
  <si>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</si>
  <si>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</si>
  <si>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</si>
  <si>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</si>
  <si>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</si>
  <si>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</si>
  <si>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</si>
  <si>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</si>
  <si>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</si>
  <si>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</si>
  <si>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</si>
  <si>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</si>
  <si>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</si>
  <si>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</si>
  <si>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</si>
  <si>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</si>
  <si>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</si>
  <si>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</si>
  <si>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</si>
  <si>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</si>
  <si>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</si>
  <si>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</si>
  <si>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</si>
  <si>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</si>
  <si>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</si>
  <si>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</si>
  <si>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</si>
  <si>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</si>
  <si>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</si>
  <si>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</si>
  <si>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</si>
  <si>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</si>
  <si>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</si>
  <si>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</si>
  <si>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</si>
  <si>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</si>
  <si>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</si>
  <si>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</si>
  <si>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</si>
  <si>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</si>
  <si>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</si>
  <si>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</si>
  <si>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</si>
  <si>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</si>
  <si>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</si>
  <si>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</si>
  <si>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</si>
  <si>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</si>
  <si>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</si>
  <si>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</si>
  <si>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</si>
  <si>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</si>
  <si>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</si>
  <si>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</si>
  <si>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</si>
  <si>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</si>
  <si>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</si>
  <si>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</si>
  <si>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</si>
  <si>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</si>
  <si>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</si>
  <si>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</si>
  <si>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</si>
  <si>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</si>
  <si>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</si>
  <si>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</si>
  <si>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</si>
  <si>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</si>
  <si>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</si>
  <si>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</si>
  <si>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</si>
  <si>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</si>
  <si>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</si>
  <si>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</si>
  <si>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</si>
  <si>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</si>
  <si>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</si>
  <si>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</si>
  <si>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</si>
  <si>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</si>
  <si>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</si>
  <si>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</si>
  <si>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</si>
  <si>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</si>
  <si>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</si>
  <si>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</si>
  <si>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</si>
  <si>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</si>
  <si>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</si>
  <si>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</si>
  <si>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</si>
  <si>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</si>
  <si>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</si>
  <si>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</si>
  <si>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</si>
  <si>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</si>
  <si>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</si>
  <si>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</si>
  <si>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</si>
  <si>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</si>
  <si>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</si>
  <si>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</si>
  <si>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</si>
  <si>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</si>
  <si>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</si>
  <si>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</si>
  <si>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</si>
  <si>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</si>
  <si>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</si>
  <si>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</si>
  <si>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</si>
  <si>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</si>
  <si>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</si>
  <si>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</si>
  <si>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</si>
  <si>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</si>
  <si>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</si>
  <si>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</si>
  <si>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</si>
  <si>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</si>
  <si>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</si>
  <si>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</si>
  <si>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</si>
  <si>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</si>
  <si>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</si>
  <si>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</si>
  <si>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</si>
  <si>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</si>
  <si>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</si>
  <si>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</si>
  <si>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</si>
  <si>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</si>
  <si>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</si>
  <si>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</si>
  <si>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</si>
  <si>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</si>
  <si>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</si>
  <si>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</si>
  <si>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</si>
  <si>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</si>
  <si>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</si>
  <si>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</si>
  <si>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</si>
  <si>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</si>
  <si>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</si>
  <si>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</si>
  <si>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</si>
  <si>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</si>
  <si>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</si>
  <si>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</si>
  <si>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</si>
  <si>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</si>
  <si>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</si>
  <si>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</si>
  <si>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</si>
  <si>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</si>
  <si>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</si>
  <si>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</si>
  <si>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</si>
  <si>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</si>
  <si>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</si>
  <si>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</si>
  <si>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</si>
  <si>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</si>
  <si>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</si>
  <si>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</si>
  <si>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</si>
  <si>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</si>
  <si>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</si>
  <si>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</si>
  <si>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</si>
  <si>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</si>
  <si>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</si>
  <si>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</si>
  <si>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</si>
  <si>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</si>
  <si>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</si>
  <si>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</si>
  <si>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</si>
  <si>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</si>
  <si>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</si>
  <si>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</si>
  <si>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</si>
  <si>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</si>
  <si>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</si>
  <si>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</si>
  <si>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</si>
  <si>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</si>
  <si>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</si>
  <si>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</si>
  <si>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</si>
  <si>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</si>
  <si>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</si>
  <si>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</si>
  <si>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</si>
  <si>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</si>
  <si>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</si>
  <si>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</si>
  <si>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</si>
  <si>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</si>
  <si>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</si>
  <si>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</si>
  <si>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</si>
  <si>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</si>
  <si>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</si>
  <si>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</si>
  <si>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</si>
  <si>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</si>
  <si>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</si>
  <si>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</si>
  <si>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</si>
  <si>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</si>
  <si>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</si>
  <si>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</si>
  <si>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</si>
  <si>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</si>
  <si>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</si>
  <si>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</si>
  <si>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</si>
  <si>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</si>
  <si>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</si>
  <si>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</si>
  <si>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</si>
  <si>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</si>
  <si>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</si>
  <si>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</si>
  <si>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</si>
  <si>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</si>
  <si>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</si>
  <si>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</si>
  <si>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</si>
  <si>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</si>
  <si>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</si>
  <si>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</si>
  <si>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</si>
  <si>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</si>
  <si>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</si>
  <si>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</si>
  <si>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</si>
  <si>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</si>
  <si>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</si>
  <si>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</si>
  <si>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</si>
  <si>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</si>
  <si>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</si>
  <si>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</si>
  <si>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</si>
  <si>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</si>
  <si>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</si>
  <si>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</si>
  <si>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</si>
  <si>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</si>
  <si>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</si>
  <si>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</si>
  <si>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</si>
  <si>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</si>
  <si>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</si>
  <si>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</si>
  <si>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</si>
  <si>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</si>
  <si>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</si>
  <si>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</si>
  <si>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</si>
  <si>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</si>
  <si>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</si>
  <si>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</si>
  <si>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</si>
  <si>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</si>
  <si>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</si>
  <si>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</si>
  <si>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</si>
  <si>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</si>
  <si>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</si>
  <si>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</si>
  <si>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</si>
  <si>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</si>
  <si>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</si>
  <si>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</si>
  <si>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</si>
  <si>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</si>
  <si>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</si>
  <si>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</si>
  <si>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</si>
  <si>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</si>
  <si>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</si>
  <si>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</si>
  <si>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</si>
  <si>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</si>
  <si>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</si>
  <si>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</si>
  <si>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</si>
  <si>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</si>
  <si>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</si>
  <si>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</si>
  <si>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</si>
  <si>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</si>
  <si>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</si>
  <si>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</si>
  <si>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</si>
  <si>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</si>
  <si>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</si>
  <si>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</si>
  <si>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</si>
  <si>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</si>
  <si>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</si>
  <si>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</si>
  <si>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</si>
  <si>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</si>
  <si>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</si>
  <si>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</si>
  <si>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</si>
  <si>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</si>
  <si>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</si>
  <si>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</si>
  <si>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</si>
  <si>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</si>
  <si>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</si>
  <si>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</si>
  <si>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</si>
  <si>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</si>
  <si>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</si>
  <si>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</si>
  <si>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</si>
  <si>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</si>
  <si>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</si>
  <si>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</si>
  <si>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</si>
  <si>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</si>
  <si>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</si>
  <si>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</si>
  <si>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</si>
  <si>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</si>
  <si>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</si>
  <si>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</si>
  <si>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</si>
  <si>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</si>
  <si>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</si>
  <si>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</si>
  <si>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</si>
  <si>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</si>
  <si>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</si>
  <si>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</si>
  <si>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</si>
  <si>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</si>
  <si>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</si>
  <si>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</si>
  <si>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</si>
  <si>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</si>
  <si>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</si>
  <si>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</si>
  <si>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</si>
  <si>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</si>
  <si>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</si>
  <si>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</si>
  <si>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</si>
  <si>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</si>
  <si>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</si>
  <si>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</si>
  <si>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</si>
  <si>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</si>
  <si>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</si>
  <si>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</si>
  <si>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</si>
  <si>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</si>
  <si>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</si>
  <si>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</si>
  <si>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</si>
  <si>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</si>
  <si>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</si>
  <si>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</si>
  <si>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</si>
  <si>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</si>
  <si>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</si>
  <si>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</si>
  <si>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</si>
  <si>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</si>
  <si>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</si>
  <si>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</si>
  <si>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</si>
  <si>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</si>
  <si>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</si>
  <si>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</si>
  <si>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</si>
  <si>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</si>
  <si>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</si>
  <si>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</si>
  <si>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</si>
  <si>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</si>
  <si>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</si>
  <si>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</si>
  <si>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</si>
  <si>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</si>
  <si>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</si>
  <si>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</si>
  <si>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</si>
  <si>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</si>
  <si>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</si>
  <si>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</si>
  <si>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</si>
  <si>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</si>
  <si>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</si>
  <si>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</si>
  <si>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</si>
  <si>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</si>
  <si>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</si>
  <si>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</si>
  <si>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</si>
  <si>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</si>
  <si>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</si>
  <si>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</si>
  <si>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</si>
  <si>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</si>
  <si>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</si>
  <si>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</si>
  <si>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</si>
  <si>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</si>
  <si>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</si>
  <si>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</si>
  <si>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</si>
  <si>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</si>
  <si>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</si>
  <si>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</si>
  <si>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</si>
  <si>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</si>
  <si>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</si>
  <si>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</si>
  <si>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</si>
  <si>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</si>
  <si>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</si>
  <si>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</si>
  <si>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</si>
  <si>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</si>
  <si>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</si>
  <si>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</si>
  <si>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</si>
  <si>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</si>
  <si>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</si>
  <si>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</si>
  <si>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</si>
  <si>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</si>
  <si>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</si>
  <si>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</si>
  <si>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</si>
  <si>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</si>
  <si>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</si>
  <si>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</si>
  <si>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</si>
  <si>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</si>
  <si>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</si>
  <si>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</si>
  <si>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</si>
  <si>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</si>
  <si>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</si>
  <si>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</si>
  <si>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</si>
  <si>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</si>
  <si>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</si>
  <si>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</si>
  <si>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</si>
  <si>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</si>
  <si>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</si>
  <si>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</si>
  <si>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</si>
  <si>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</si>
  <si>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</si>
  <si>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</si>
  <si>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</si>
  <si>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</si>
  <si>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</si>
  <si>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</si>
  <si>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</si>
  <si>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</si>
  <si>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</si>
  <si>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</si>
  <si>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</si>
  <si>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</si>
  <si>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</si>
  <si>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</si>
  <si>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</si>
  <si>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</si>
  <si>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</si>
  <si>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</si>
  <si>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</si>
  <si>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</si>
  <si>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</si>
  <si>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</si>
  <si>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</si>
  <si>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</si>
  <si>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</si>
  <si>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</si>
  <si>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</si>
  <si>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</si>
  <si>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</si>
  <si>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</si>
  <si>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</si>
  <si>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</si>
  <si>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</si>
  <si>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</si>
  <si>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</si>
  <si>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</si>
  <si>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</si>
  <si>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</si>
  <si>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</si>
  <si>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</si>
  <si>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</si>
  <si>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</si>
  <si>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</si>
  <si>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</si>
  <si>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</si>
  <si>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</si>
  <si>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</si>
  <si>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</si>
  <si>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</si>
  <si>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</si>
  <si>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</si>
  <si>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</si>
  <si>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</si>
  <si>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</si>
  <si>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</si>
  <si>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</si>
  <si>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</si>
  <si>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</si>
  <si>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</si>
  <si>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</si>
  <si>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</si>
  <si>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</si>
  <si>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</si>
  <si>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</si>
  <si>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</si>
  <si>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</si>
  <si>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</si>
  <si>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</si>
  <si>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</si>
  <si>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</si>
  <si>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</si>
  <si>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</si>
  <si>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</si>
  <si>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</si>
  <si>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</si>
  <si>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</si>
  <si>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</si>
  <si>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</si>
  <si>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</si>
  <si>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</si>
  <si>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</si>
  <si>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</si>
  <si>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</si>
  <si>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</si>
  <si>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</si>
  <si>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</si>
  <si>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</si>
  <si>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</si>
  <si>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</si>
  <si>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</si>
  <si>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</si>
  <si>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</si>
  <si>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</si>
  <si>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</si>
  <si>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</si>
  <si>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</si>
  <si>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</si>
  <si>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</si>
  <si>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</si>
  <si>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</si>
  <si>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</si>
  <si>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</si>
  <si>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</si>
  <si>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</si>
  <si>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</si>
  <si>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</si>
  <si>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</si>
  <si>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</si>
  <si>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</si>
  <si>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</si>
  <si>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</si>
  <si>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</si>
  <si>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</si>
  <si>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</si>
  <si>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</si>
  <si>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</si>
  <si>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</si>
  <si>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</si>
  <si>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</si>
  <si>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</si>
  <si>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</si>
  <si>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</si>
  <si>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</si>
  <si>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</si>
  <si>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</si>
  <si>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</si>
  <si>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</si>
  <si>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</si>
  <si>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</si>
  <si>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</si>
  <si>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</si>
  <si>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</si>
  <si>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</si>
  <si>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</si>
  <si>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</si>
  <si>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</si>
  <si>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</si>
  <si>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</si>
  <si>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</si>
  <si>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</si>
  <si>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</si>
  <si>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</si>
  <si>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</si>
  <si>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</si>
  <si>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</si>
  <si>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</si>
  <si>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</si>
  <si>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</si>
  <si>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</si>
  <si>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</si>
  <si>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</si>
  <si>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</si>
  <si>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</si>
  <si>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</si>
  <si>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</si>
  <si>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</si>
  <si>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</si>
  <si>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</si>
  <si>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</si>
  <si>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</si>
  <si>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</si>
  <si>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</si>
  <si>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</si>
  <si>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</si>
  <si>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</si>
  <si>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</si>
  <si>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</si>
  <si>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</si>
  <si>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</si>
  <si>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</si>
  <si>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</si>
  <si>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</si>
  <si>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</si>
  <si>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</si>
  <si>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</si>
  <si>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</si>
  <si>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</si>
  <si>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</si>
  <si>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</si>
  <si>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</si>
  <si>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</si>
  <si>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</si>
  <si>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</si>
  <si>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</si>
  <si>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</si>
  <si>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</si>
  <si>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</si>
  <si>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</si>
  <si>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</si>
  <si>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</si>
  <si>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</si>
  <si>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</si>
  <si>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</si>
  <si>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</si>
  <si>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</si>
  <si>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</si>
  <si>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</si>
  <si>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</si>
  <si>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</si>
  <si>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</si>
  <si>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</si>
  <si>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</si>
  <si>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</si>
  <si>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</si>
  <si>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</si>
  <si>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</si>
  <si>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</si>
  <si>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</si>
  <si>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</si>
  <si>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</si>
  <si>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</si>
  <si>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</si>
  <si>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</si>
  <si>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</si>
  <si>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</si>
  <si>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</si>
  <si>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</si>
  <si>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</si>
  <si>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</si>
  <si>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</si>
  <si>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</si>
  <si>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</si>
  <si>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</si>
  <si>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</si>
  <si>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</si>
  <si>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</si>
  <si>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</si>
  <si>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</si>
  <si>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</si>
  <si>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</si>
  <si>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</si>
  <si>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</si>
  <si>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</si>
  <si>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</si>
  <si>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</si>
  <si>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</si>
  <si>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</si>
  <si>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</si>
  <si>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</si>
  <si>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</si>
  <si>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</si>
  <si>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</si>
  <si>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</si>
  <si>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</si>
  <si>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</si>
  <si>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</si>
  <si>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</si>
  <si>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</si>
  <si>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</si>
  <si>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</si>
  <si>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</si>
  <si>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</si>
  <si>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</si>
  <si>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</si>
  <si>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</si>
  <si>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</si>
  <si>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</si>
  <si>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</si>
  <si>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</si>
  <si>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</si>
  <si>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</si>
  <si>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</si>
  <si>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</si>
  <si>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</si>
  <si>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</si>
  <si>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</si>
  <si>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</si>
  <si>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</si>
  <si>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</si>
  <si>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</si>
  <si>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</si>
  <si>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</si>
  <si>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</si>
  <si>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</si>
  <si>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</si>
  <si>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</si>
  <si>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</si>
  <si>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</si>
  <si>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</si>
  <si>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</si>
  <si>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</si>
  <si>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</si>
  <si>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</si>
  <si>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</si>
  <si>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</si>
  <si>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</si>
  <si>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</si>
  <si>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</si>
  <si>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</si>
  <si>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</si>
  <si>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</si>
  <si>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</si>
  <si>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</si>
  <si>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</si>
  <si>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</si>
  <si>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</si>
  <si>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</si>
  <si>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</si>
  <si>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</si>
  <si>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</si>
  <si>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</si>
  <si>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</si>
  <si>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</si>
  <si>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</si>
  <si>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</si>
  <si>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</si>
  <si>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</si>
  <si>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</si>
  <si>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</si>
  <si>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</si>
  <si>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</si>
  <si>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</si>
  <si>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</si>
  <si>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</si>
  <si>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</si>
  <si>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</si>
  <si>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</si>
  <si>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</si>
  <si>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</si>
  <si>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</si>
  <si>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</si>
  <si>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</si>
  <si>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</si>
  <si>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</si>
  <si>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</si>
  <si>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</si>
  <si>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</si>
  <si>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</si>
  <si>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</si>
  <si>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</si>
  <si>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</si>
  <si>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</si>
  <si>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</si>
  <si>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</si>
  <si>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</si>
  <si>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</si>
  <si>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</si>
  <si>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</si>
  <si>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</si>
  <si>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</si>
  <si>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</si>
  <si>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</si>
  <si>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</si>
  <si>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</si>
  <si>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</si>
  <si>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</si>
  <si>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</si>
  <si>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</si>
  <si>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</si>
  <si>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</si>
  <si>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</si>
  <si>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</si>
  <si>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</si>
  <si>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</si>
  <si>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</si>
  <si>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</si>
  <si>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</si>
  <si>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</si>
  <si>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</si>
  <si>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</si>
  <si>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</si>
  <si>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</si>
  <si>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</si>
  <si>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</si>
  <si>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</si>
  <si>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</si>
  <si>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</si>
  <si>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</si>
  <si>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</si>
  <si>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</si>
  <si>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</si>
  <si>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</si>
  <si>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</si>
  <si>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</si>
  <si>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</si>
  <si>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</si>
  <si>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</si>
  <si>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</si>
  <si>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</si>
  <si>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</si>
  <si>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</si>
  <si>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</si>
  <si>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</si>
  <si>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</si>
  <si>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</si>
  <si>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</si>
  <si>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</si>
  <si>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</si>
  <si>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</si>
  <si>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</si>
  <si>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</si>
  <si>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</si>
  <si>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</si>
  <si>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</si>
  <si>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</si>
  <si>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</si>
  <si>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</si>
  <si>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</si>
  <si>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</si>
  <si>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</si>
  <si>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</si>
  <si>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</si>
  <si>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</si>
  <si>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</si>
  <si>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</si>
  <si>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</si>
  <si>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</si>
  <si>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</si>
  <si>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</si>
  <si>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</si>
  <si>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</si>
  <si>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</si>
  <si>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</si>
  <si>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</si>
  <si>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</si>
  <si>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</si>
  <si>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</si>
  <si>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</si>
  <si>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</si>
  <si>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</si>
  <si>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</si>
  <si>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</si>
  <si>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</si>
  <si>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</si>
  <si>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</si>
  <si>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</si>
  <si>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</si>
  <si>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</si>
  <si>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</si>
  <si>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</si>
  <si>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</si>
  <si>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</si>
  <si>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</si>
  <si>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</si>
  <si>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</si>
  <si>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</si>
  <si>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</si>
  <si>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</si>
  <si>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</si>
  <si>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</si>
  <si>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</si>
  <si>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</si>
  <si>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</si>
  <si>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</si>
  <si>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</si>
  <si>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</si>
  <si>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</si>
  <si>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</si>
  <si>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</si>
  <si>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</si>
  <si>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</si>
  <si>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</si>
  <si>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</si>
  <si>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</si>
  <si>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</si>
  <si>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</si>
  <si>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</si>
  <si>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</si>
  <si>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</si>
  <si>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</si>
  <si>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</si>
  <si>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</si>
  <si>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</si>
  <si>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</si>
  <si>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</si>
  <si>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</si>
  <si>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</si>
  <si>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</si>
  <si>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</si>
  <si>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</si>
  <si>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</si>
  <si>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</si>
  <si>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</si>
  <si>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</si>
  <si>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</si>
  <si>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</si>
  <si>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</si>
  <si>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</si>
  <si>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</si>
  <si>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</si>
  <si>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</si>
  <si>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</si>
  <si>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</si>
  <si>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</si>
  <si>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</si>
  <si>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</si>
  <si>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</si>
  <si>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</si>
  <si>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</si>
  <si>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</si>
  <si>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</si>
  <si>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</si>
  <si>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</si>
  <si>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</si>
  <si>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</si>
  <si>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</si>
  <si>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</si>
  <si>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</si>
  <si>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</si>
  <si>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</si>
  <si>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</si>
  <si>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</si>
  <si>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</si>
  <si>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</si>
  <si>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</si>
  <si>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</si>
  <si>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</si>
  <si>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</si>
  <si>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</si>
  <si>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</si>
  <si>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</si>
  <si>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</si>
  <si>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</si>
  <si>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</si>
  <si>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</si>
  <si>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</si>
  <si>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</si>
  <si>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</si>
  <si>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</si>
  <si>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</si>
  <si>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</si>
  <si>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</si>
  <si>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</si>
  <si>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</si>
  <si>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</si>
  <si>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</si>
  <si>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</si>
  <si>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</si>
  <si>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</si>
  <si>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</si>
  <si>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</si>
  <si>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</si>
  <si>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</si>
  <si>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</si>
  <si>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</si>
  <si>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</si>
  <si>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</si>
  <si>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</si>
  <si>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</si>
  <si>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</si>
  <si>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</si>
  <si>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</si>
  <si>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</si>
  <si>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</si>
  <si>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</si>
  <si>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</si>
  <si>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</si>
  <si>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</si>
  <si>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</si>
  <si>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</si>
  <si>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</si>
  <si>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</si>
  <si>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</si>
  <si>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</si>
  <si>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</si>
  <si>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</si>
  <si>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</si>
  <si>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</si>
  <si>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</si>
  <si>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</si>
  <si>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</si>
  <si>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</si>
  <si>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</si>
  <si>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</si>
  <si>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</si>
  <si>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</si>
  <si>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</si>
  <si>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</si>
  <si>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</si>
  <si>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</si>
  <si>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</si>
  <si>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</si>
  <si>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</si>
  <si>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</si>
  <si>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</si>
  <si>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</si>
  <si>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</si>
  <si>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</si>
  <si>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</si>
  <si>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</si>
  <si>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</si>
  <si>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</si>
  <si>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</si>
  <si>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</si>
  <si>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</si>
  <si>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</si>
  <si>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</si>
  <si>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</si>
  <si>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</si>
  <si>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</si>
  <si>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</si>
  <si>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</si>
  <si>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</si>
  <si>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</si>
  <si>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</si>
  <si>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</si>
  <si>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</si>
  <si>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</si>
  <si>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</si>
  <si>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</si>
  <si>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</si>
  <si>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</si>
  <si>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</si>
  <si>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</si>
  <si>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</si>
  <si>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</si>
  <si>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</si>
  <si>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</si>
  <si>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</si>
  <si>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</si>
  <si>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</si>
  <si>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</si>
  <si>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</si>
  <si>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</si>
  <si>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</si>
  <si>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</si>
  <si>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</si>
  <si>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</si>
  <si>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</si>
  <si>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</si>
  <si>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</si>
  <si>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</si>
  <si>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</si>
  <si>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</si>
  <si>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</si>
  <si>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</si>
  <si>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</si>
  <si>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</si>
  <si>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</si>
  <si>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</si>
  <si>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</si>
  <si>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</si>
  <si>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</si>
  <si>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</si>
  <si>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</si>
  <si>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</si>
  <si>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</si>
  <si>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</si>
  <si>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</si>
  <si>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</si>
  <si>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</si>
  <si>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</si>
  <si>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</si>
  <si>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</si>
  <si>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</si>
  <si>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</si>
  <si>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</si>
  <si>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</si>
  <si>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</si>
  <si>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</si>
  <si>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</si>
  <si>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</si>
  <si>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</si>
  <si>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</si>
  <si>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</si>
  <si>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</si>
  <si>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</si>
  <si>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</si>
  <si>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</si>
  <si>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</si>
  <si>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</si>
  <si>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</si>
  <si>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</si>
  <si>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</si>
  <si>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</si>
  <si>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</si>
  <si>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</si>
  <si>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</si>
  <si>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</si>
  <si>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</si>
  <si>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</si>
  <si>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</si>
  <si>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</si>
  <si>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</si>
  <si>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</si>
  <si>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</si>
  <si>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</si>
  <si>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</si>
  <si>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</si>
  <si>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</si>
  <si>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</si>
  <si>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</si>
  <si>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</si>
  <si>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</si>
  <si>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</si>
  <si>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</si>
  <si>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</si>
  <si>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</si>
  <si>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</si>
  <si>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</si>
  <si>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</si>
  <si>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</si>
  <si>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</si>
  <si>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</si>
  <si>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</si>
  <si>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</si>
  <si>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</si>
  <si>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</si>
  <si>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</si>
  <si>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</si>
  <si>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</si>
  <si>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</si>
  <si>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</si>
  <si>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</si>
  <si>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</si>
  <si>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</si>
  <si>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</si>
  <si>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</si>
  <si>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</si>
  <si>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</si>
  <si>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</si>
  <si>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</si>
  <si>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</si>
  <si>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</si>
  <si>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</si>
  <si>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</si>
  <si>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</si>
  <si>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</si>
  <si>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</si>
  <si>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</si>
  <si>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</si>
  <si>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</si>
  <si>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</si>
  <si>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</si>
  <si>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</si>
  <si>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</si>
  <si>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</si>
  <si>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</si>
  <si>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</si>
  <si>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</si>
  <si>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</si>
  <si>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</si>
  <si>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</si>
  <si>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</si>
  <si>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</si>
  <si>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</si>
  <si>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</si>
  <si>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</si>
  <si>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</si>
  <si>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</si>
  <si>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</si>
  <si>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</si>
  <si>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</si>
  <si>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</si>
  <si>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</si>
  <si>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</si>
  <si>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</si>
  <si>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</si>
  <si>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</si>
  <si>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</si>
  <si>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</si>
  <si>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</si>
  <si>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</si>
  <si>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</si>
  <si>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</si>
  <si>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</si>
  <si>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</si>
  <si>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</si>
  <si>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</si>
  <si>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</si>
  <si>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</si>
  <si>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</si>
  <si>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</si>
  <si>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</si>
  <si>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</si>
  <si>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</si>
  <si>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</si>
  <si>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</si>
  <si>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</si>
  <si>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</si>
  <si>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</si>
  <si>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</si>
  <si>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</si>
  <si>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</si>
  <si>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</si>
  <si>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</si>
  <si>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</si>
  <si>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</si>
  <si>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</si>
  <si>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</si>
  <si>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</si>
  <si>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</si>
  <si>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</si>
  <si>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</si>
  <si>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</si>
  <si>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</si>
  <si>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</si>
  <si>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</si>
  <si>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</si>
  <si>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</si>
  <si>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</si>
  <si>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</si>
  <si>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</si>
  <si>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</si>
  <si>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</si>
  <si>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</si>
  <si>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</si>
  <si>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</si>
  <si>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</si>
  <si>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</si>
  <si>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</si>
  <si>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</si>
  <si>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</si>
  <si>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</si>
  <si>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</si>
  <si>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</si>
  <si>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</si>
  <si>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</si>
  <si>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</si>
  <si>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</si>
  <si>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</si>
  <si>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</si>
  <si>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</si>
  <si>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</si>
  <si>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</si>
  <si>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</si>
  <si>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</si>
  <si>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</si>
  <si>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</si>
  <si>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</si>
  <si>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</si>
  <si>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</si>
  <si>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</si>
  <si>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</si>
  <si>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</si>
  <si>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</si>
  <si>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</si>
  <si>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</si>
  <si>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</si>
  <si>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</si>
  <si>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</si>
  <si>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</si>
  <si>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</si>
  <si>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</si>
  <si>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</si>
  <si>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</si>
  <si>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</si>
  <si>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</si>
  <si>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</si>
  <si>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</si>
  <si>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</si>
  <si>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</si>
  <si>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</si>
  <si>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</si>
  <si>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</si>
  <si>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</si>
  <si>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</si>
  <si>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</si>
  <si>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</si>
  <si>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</si>
  <si>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</si>
  <si>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</si>
  <si>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</si>
  <si>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</si>
  <si>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</si>
  <si>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</si>
  <si>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</si>
  <si>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</si>
  <si>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</si>
  <si>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</si>
  <si>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</si>
  <si>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</si>
  <si>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</si>
  <si>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</si>
  <si>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</si>
  <si>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</si>
  <si>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</si>
  <si>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</si>
  <si>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</si>
  <si>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</si>
  <si>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</si>
  <si>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</si>
  <si>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</si>
  <si>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</si>
  <si>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</si>
  <si>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</si>
  <si>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</si>
  <si>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</si>
  <si>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</si>
  <si>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</si>
  <si>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</si>
  <si>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</si>
  <si>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</si>
  <si>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</si>
  <si>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</si>
  <si>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</si>
  <si>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</si>
  <si>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</si>
  <si>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</si>
  <si>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</si>
  <si>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</si>
  <si>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</si>
  <si>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</si>
  <si>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</si>
  <si>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</si>
  <si>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</si>
  <si>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</si>
  <si>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</si>
  <si>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</si>
  <si>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</si>
  <si>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</si>
  <si>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</si>
  <si>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</si>
  <si>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</si>
  <si>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</si>
  <si>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</si>
  <si>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</si>
  <si>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</si>
  <si>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</si>
  <si>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</si>
  <si>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</si>
  <si>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</si>
  <si>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</si>
  <si>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</si>
  <si>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</si>
  <si>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</si>
  <si>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</si>
  <si>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</si>
  <si>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</si>
  <si>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</si>
  <si>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</si>
  <si>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</si>
  <si>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</si>
  <si>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</si>
  <si>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</si>
  <si>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</si>
  <si>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</si>
  <si>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</si>
  <si>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</si>
  <si>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</si>
  <si>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</si>
  <si>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</si>
  <si>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</si>
  <si>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</si>
  <si>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</si>
  <si>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</si>
  <si>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</si>
  <si>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</si>
  <si>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</si>
  <si>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</si>
  <si>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</si>
  <si>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</si>
  <si>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</si>
  <si>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</si>
  <si>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</si>
  <si>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</si>
  <si>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</si>
  <si>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</si>
  <si>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</si>
  <si>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</si>
  <si>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</si>
  <si>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</si>
  <si>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</si>
  <si>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</si>
  <si>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</si>
  <si>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</si>
  <si>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</si>
  <si>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</si>
  <si>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</si>
  <si>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</si>
  <si>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</si>
  <si>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</si>
  <si>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</si>
  <si>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</si>
  <si>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</si>
  <si>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</si>
  <si>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</si>
  <si>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</si>
  <si>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</si>
  <si>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</si>
  <si>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</si>
  <si>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</si>
  <si>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</si>
  <si>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</si>
  <si>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</si>
  <si>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</si>
  <si>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</si>
  <si>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</si>
  <si>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</si>
  <si>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</si>
  <si>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</si>
  <si>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</si>
  <si>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</si>
  <si>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</si>
  <si>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</si>
  <si>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</si>
  <si>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</si>
  <si>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</si>
  <si>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</si>
  <si>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</si>
  <si>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</si>
  <si>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</si>
  <si>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</si>
  <si>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</si>
  <si>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</si>
  <si>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</si>
  <si>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</si>
  <si>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</si>
  <si>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</si>
  <si>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</si>
  <si>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</si>
  <si>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</si>
  <si>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</si>
  <si>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</si>
  <si>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</si>
  <si>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</si>
  <si>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</si>
  <si>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</si>
  <si>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</si>
  <si>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</si>
  <si>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</si>
  <si>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</si>
  <si>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</si>
  <si>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</si>
  <si>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</si>
  <si>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</si>
  <si>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</si>
  <si>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</si>
  <si>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</si>
  <si>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</si>
  <si>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</si>
  <si>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</si>
  <si>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</si>
  <si>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</si>
  <si>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</si>
  <si>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</si>
  <si>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</si>
  <si>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</si>
  <si>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</si>
  <si>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</si>
  <si>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</si>
  <si>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</si>
  <si>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</si>
  <si>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</si>
  <si>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</si>
  <si>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</si>
  <si>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</si>
  <si>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</si>
  <si>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</si>
  <si>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</si>
  <si>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</si>
  <si>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</si>
  <si>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</si>
  <si>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</si>
  <si>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</si>
  <si>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</si>
  <si>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</si>
  <si>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</si>
  <si>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</si>
  <si>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</si>
  <si>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</si>
  <si>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</si>
  <si>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</si>
  <si>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</si>
  <si>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</si>
  <si>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</si>
  <si>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</si>
  <si>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</si>
  <si>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</si>
  <si>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</si>
  <si>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</si>
  <si>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</si>
  <si>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</si>
  <si>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</si>
  <si>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</si>
  <si>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</si>
  <si>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</si>
  <si>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</si>
  <si>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</si>
  <si>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</si>
  <si>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</si>
  <si>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</si>
  <si>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</si>
  <si>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</si>
  <si>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</si>
  <si>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</si>
  <si>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</si>
  <si>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</si>
  <si>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</si>
  <si>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</si>
  <si>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</si>
  <si>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</si>
  <si>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</si>
  <si>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</si>
  <si>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</si>
  <si>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</si>
  <si>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</si>
  <si>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</si>
  <si>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</si>
  <si>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</si>
  <si>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</si>
  <si>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</si>
  <si>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</si>
  <si>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</si>
  <si>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</si>
  <si>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</si>
  <si>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</si>
  <si>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</si>
  <si>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</si>
  <si>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</si>
  <si>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</si>
  <si>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</si>
  <si>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</si>
  <si>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</si>
  <si>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</si>
  <si>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</si>
  <si>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</si>
  <si>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</si>
  <si>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</si>
  <si>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</si>
  <si>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</si>
  <si>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</si>
  <si>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</si>
  <si>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</si>
  <si>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</si>
  <si>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</si>
  <si>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</si>
  <si>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</si>
  <si>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</si>
  <si>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</si>
  <si>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</si>
  <si>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</si>
  <si>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</si>
  <si>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</si>
  <si>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</si>
  <si>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</si>
  <si>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</si>
  <si>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</si>
  <si>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</si>
  <si>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</si>
  <si>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</si>
  <si>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</si>
  <si>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</si>
  <si>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</si>
  <si>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</si>
  <si>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</si>
  <si>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</si>
  <si>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</si>
  <si>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</si>
  <si>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</si>
  <si>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</si>
  <si>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</si>
  <si>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</si>
  <si>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</si>
  <si>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</si>
  <si>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</si>
  <si>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</si>
  <si>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</si>
  <si>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</si>
  <si>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</si>
  <si>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</si>
  <si>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</si>
  <si>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</si>
  <si>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</si>
  <si>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</si>
  <si>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</si>
  <si>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</si>
  <si>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</si>
  <si>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</si>
  <si>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</si>
  <si>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</si>
  <si>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</si>
  <si>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</si>
  <si>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</si>
  <si>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</si>
  <si>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</si>
  <si>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</si>
  <si>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</si>
  <si>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</si>
  <si>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</si>
  <si>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</si>
  <si>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</si>
  <si>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</si>
  <si>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</si>
  <si>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</si>
  <si>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</si>
  <si>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</si>
  <si>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</si>
  <si>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</si>
  <si>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</si>
  <si>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</si>
  <si>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</si>
  <si>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</si>
  <si>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</si>
  <si>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</si>
  <si>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</si>
  <si>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</si>
  <si>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</si>
  <si>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</si>
  <si>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</si>
  <si>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</si>
  <si>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</si>
  <si>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</si>
  <si>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</si>
  <si>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</si>
  <si>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</si>
  <si>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</si>
  <si>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</si>
  <si>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</si>
  <si>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</si>
  <si>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</si>
  <si>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</si>
  <si>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</si>
  <si>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</si>
  <si>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</si>
  <si>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</si>
  <si>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</si>
  <si>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</si>
  <si>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</si>
  <si>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</si>
  <si>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</si>
  <si>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</si>
  <si>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</si>
  <si>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</si>
  <si>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</si>
  <si>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</si>
  <si>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</si>
  <si>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</si>
  <si>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</si>
  <si>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</si>
  <si>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</si>
  <si>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</si>
  <si>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</si>
  <si>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</si>
  <si>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</si>
  <si>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</si>
  <si>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</si>
  <si>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</si>
  <si>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</si>
  <si>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</si>
  <si>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</si>
  <si>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</si>
  <si>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</si>
  <si>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</si>
  <si>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</si>
  <si>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</si>
  <si>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</si>
  <si>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</si>
  <si>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</si>
  <si>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</si>
  <si>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</si>
  <si>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</si>
  <si>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</si>
  <si>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</si>
  <si>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</si>
  <si>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</si>
  <si>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</si>
  <si>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</si>
  <si>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</si>
  <si>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</si>
  <si>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</si>
  <si>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</si>
  <si>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</si>
  <si>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</si>
  <si>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</si>
  <si>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</si>
  <si>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</si>
  <si>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</si>
  <si>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</si>
  <si>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</si>
  <si>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</si>
  <si>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</si>
  <si>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</si>
  <si>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</si>
  <si>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</si>
  <si>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</si>
  <si>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</si>
  <si>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</si>
  <si>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</si>
  <si>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</si>
  <si>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</si>
  <si>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</si>
  <si>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</si>
  <si>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</si>
  <si>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</si>
  <si>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</si>
  <si>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</si>
  <si>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</si>
  <si>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</si>
  <si>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</si>
  <si>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</si>
  <si>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</si>
  <si>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</si>
  <si>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</si>
  <si>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</si>
  <si>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</si>
  <si>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</si>
  <si>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</si>
  <si>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</si>
  <si>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</si>
  <si>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</si>
  <si>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</si>
  <si>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</si>
  <si>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</si>
  <si>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</si>
  <si>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</si>
  <si>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</si>
  <si>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</si>
  <si>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</si>
  <si>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</si>
  <si>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</si>
  <si>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</si>
  <si>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</si>
  <si>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</si>
  <si>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</si>
  <si>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</si>
  <si>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</si>
  <si>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</si>
  <si>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</si>
  <si>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</si>
  <si>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</si>
  <si>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</si>
  <si>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</si>
  <si>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</si>
  <si>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</si>
  <si>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</si>
  <si>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</si>
  <si>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</si>
  <si>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</si>
  <si>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</si>
  <si>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</si>
  <si>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</si>
  <si>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</si>
  <si>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</si>
  <si>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</si>
  <si>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</si>
  <si>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</si>
  <si>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</si>
  <si>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</si>
  <si>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</si>
  <si>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</si>
  <si>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</si>
  <si>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</si>
  <si>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</si>
  <si>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</si>
  <si>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</si>
  <si>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</si>
  <si>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</si>
  <si>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</si>
  <si>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</si>
  <si>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</si>
  <si>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</si>
  <si>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</si>
  <si>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</si>
  <si>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</si>
  <si>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</si>
  <si>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</si>
  <si>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</si>
  <si>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</si>
  <si>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</si>
  <si>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</si>
  <si>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</si>
  <si>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</si>
  <si>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</si>
  <si>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</si>
  <si>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</si>
  <si>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</si>
  <si>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</si>
  <si>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</si>
  <si>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</si>
  <si>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</si>
  <si>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</si>
  <si>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</si>
  <si>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</si>
  <si>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</si>
  <si>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</si>
  <si>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</si>
  <si>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</si>
  <si>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</si>
  <si>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</si>
  <si>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</si>
  <si>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</si>
  <si>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</si>
  <si>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</si>
  <si>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</si>
  <si>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</si>
  <si>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</si>
  <si>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</si>
  <si>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</si>
  <si>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</si>
  <si>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</si>
  <si>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</si>
  <si>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</si>
  <si>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</si>
  <si>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</si>
  <si>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</si>
  <si>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</si>
  <si>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</si>
  <si>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</si>
  <si>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</si>
  <si>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</si>
  <si>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</si>
  <si>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</si>
  <si>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</si>
  <si>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</si>
  <si>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</si>
  <si>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</si>
  <si>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</si>
  <si>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</si>
  <si>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</si>
  <si>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</si>
  <si>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</si>
  <si>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</si>
  <si>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</si>
  <si>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</si>
  <si>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</si>
  <si>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</si>
  <si>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</si>
  <si>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</si>
  <si>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</si>
  <si>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</si>
  <si>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</si>
  <si>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</si>
  <si>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</si>
  <si>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</si>
  <si>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</si>
  <si>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</si>
  <si>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</si>
  <si>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</si>
  <si>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</si>
  <si>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</si>
  <si>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</si>
  <si>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</si>
  <si>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</si>
  <si>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</si>
  <si>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</si>
  <si>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</si>
  <si>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</si>
  <si>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</si>
  <si>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</si>
  <si>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</si>
  <si>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</si>
  <si>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</si>
  <si>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</si>
  <si>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</si>
  <si>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</si>
  <si>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</si>
  <si>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</si>
  <si>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</si>
  <si>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</si>
  <si>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</si>
  <si>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</si>
  <si>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</si>
  <si>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</si>
  <si>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</si>
  <si>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</si>
  <si>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</si>
  <si>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</si>
  <si>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</si>
  <si>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</si>
  <si>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</si>
  <si>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</si>
  <si>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</si>
  <si>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</si>
  <si>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</si>
  <si>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</si>
  <si>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</si>
  <si>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</si>
  <si>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</si>
  <si>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</si>
  <si>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</si>
  <si>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</si>
  <si>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</si>
  <si>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</si>
  <si>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</si>
  <si>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</si>
  <si>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</si>
  <si>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</si>
  <si>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</si>
  <si>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</si>
  <si>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</si>
  <si>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</si>
  <si>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</si>
  <si>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</si>
  <si>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</si>
  <si>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</si>
  <si>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</si>
  <si>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</si>
  <si>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</si>
  <si>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</si>
  <si>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</si>
  <si>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</si>
  <si>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</si>
  <si>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</si>
  <si>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</si>
  <si>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</si>
  <si>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</si>
  <si>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</si>
  <si>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</si>
  <si>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</si>
  <si>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</si>
  <si>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</si>
  <si>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</si>
  <si>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</si>
  <si>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</si>
  <si>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</si>
  <si>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</si>
  <si>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</si>
  <si>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</si>
  <si>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</si>
  <si>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</si>
  <si>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</si>
  <si>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</si>
  <si>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</si>
  <si>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</si>
  <si>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</si>
  <si>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</si>
  <si>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</si>
  <si>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</si>
  <si>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</si>
  <si>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</si>
  <si>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</si>
  <si>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</si>
  <si>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</si>
  <si>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</si>
  <si>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</si>
  <si>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</si>
  <si>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</si>
  <si>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</si>
  <si>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</si>
  <si>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</si>
  <si>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</si>
  <si>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</si>
  <si>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</si>
  <si>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</si>
  <si>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</si>
  <si>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</si>
  <si>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</si>
  <si>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</si>
  <si>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</si>
  <si>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</si>
  <si>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</si>
  <si>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</si>
  <si>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</si>
  <si>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</si>
  <si>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</si>
  <si>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</si>
  <si>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</si>
  <si>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</si>
  <si>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</si>
  <si>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</si>
  <si>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</si>
  <si>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</si>
  <si>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</si>
  <si>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</si>
  <si>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</si>
  <si>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</si>
  <si>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</si>
  <si>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</si>
  <si>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</si>
  <si>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</si>
  <si>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</si>
  <si>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</si>
  <si>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</si>
  <si>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</si>
  <si>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</si>
  <si>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</si>
  <si>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</si>
  <si>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</si>
  <si>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</si>
  <si>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</si>
  <si>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</si>
  <si>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</si>
  <si>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</si>
  <si>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</si>
  <si>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</si>
  <si>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</si>
  <si>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</si>
  <si>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</si>
  <si>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</si>
  <si>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</si>
  <si>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</si>
  <si>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</si>
  <si>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</si>
  <si>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</si>
  <si>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</si>
  <si>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</si>
  <si>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</si>
  <si>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</si>
  <si>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</si>
  <si>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</si>
  <si>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</si>
  <si>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</si>
  <si>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</si>
  <si>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</si>
  <si>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</si>
  <si>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</si>
  <si>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</si>
  <si>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</si>
  <si>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</si>
  <si>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</si>
  <si>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</si>
  <si>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</si>
  <si>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</si>
  <si>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</si>
  <si>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</si>
  <si>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</si>
  <si>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</si>
  <si>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</si>
  <si>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</si>
  <si>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</si>
  <si>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</si>
  <si>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</si>
  <si>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</si>
  <si>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</si>
  <si>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</si>
  <si>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</si>
  <si>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</si>
  <si>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</si>
  <si>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</si>
  <si>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</si>
  <si>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</si>
  <si>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</si>
  <si>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</si>
  <si>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</si>
  <si>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</si>
  <si>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</si>
  <si>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</si>
  <si>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</si>
  <si>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</si>
  <si>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</si>
  <si>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</si>
  <si>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</si>
  <si>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</si>
  <si>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</si>
  <si>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</si>
  <si>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</si>
  <si>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</si>
  <si>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</si>
  <si>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</si>
  <si>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</si>
  <si>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</si>
  <si>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</si>
  <si>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</si>
  <si>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</si>
  <si>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</si>
  <si>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</si>
  <si>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</si>
  <si>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</si>
  <si>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</si>
  <si>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</si>
  <si>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</si>
  <si>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</si>
  <si>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</si>
  <si>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</si>
  <si>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</si>
  <si>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</si>
  <si>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</si>
  <si>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</si>
  <si>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</si>
  <si>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</si>
  <si>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</si>
  <si>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</si>
  <si>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</si>
  <si>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</si>
  <si>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</si>
  <si>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</si>
  <si>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</si>
  <si>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</si>
  <si>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</si>
  <si>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</si>
  <si>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</si>
  <si>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</si>
  <si>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</si>
  <si>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</si>
  <si>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</si>
  <si>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</si>
  <si>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</si>
  <si>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</si>
  <si>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</si>
  <si>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</si>
  <si>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</si>
  <si>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</si>
  <si>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</si>
  <si>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</si>
  <si>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</si>
  <si>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</si>
  <si>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</si>
  <si>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</si>
  <si>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</si>
  <si>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</si>
  <si>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</si>
  <si>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</si>
  <si>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</si>
  <si>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</si>
  <si>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</si>
  <si>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</si>
  <si>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</si>
  <si>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</si>
  <si>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</si>
  <si>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</si>
  <si>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</si>
  <si>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</si>
  <si>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</si>
  <si>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</si>
  <si>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</si>
  <si>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</si>
  <si>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</si>
  <si>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</si>
  <si>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</si>
  <si>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</si>
  <si>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</si>
  <si>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</si>
  <si>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</si>
  <si>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</si>
  <si>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</si>
  <si>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</si>
  <si>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</si>
  <si>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</si>
  <si>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</si>
  <si>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</si>
  <si>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</si>
  <si>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</si>
  <si>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</si>
  <si>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</si>
  <si>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</si>
  <si>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</si>
  <si>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</si>
  <si>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</si>
  <si>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</si>
  <si>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</si>
  <si>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</si>
  <si>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</si>
  <si>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</si>
  <si>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</si>
  <si>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</si>
  <si>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</si>
  <si>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</si>
  <si>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</si>
  <si>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</si>
  <si>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</si>
  <si>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</si>
  <si>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</si>
  <si>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</si>
  <si>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</si>
  <si>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</si>
  <si>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</si>
  <si>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</si>
  <si>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</si>
  <si>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</si>
  <si>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</si>
  <si>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</si>
  <si>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</si>
  <si>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</si>
  <si>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</si>
  <si>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</si>
  <si>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</si>
  <si>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</si>
  <si>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</si>
  <si>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</si>
  <si>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</si>
  <si>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</si>
  <si>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</si>
  <si>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</si>
  <si>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</si>
  <si>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</si>
  <si>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</si>
  <si>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</si>
  <si>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</si>
  <si>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</si>
  <si>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</si>
  <si>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</si>
  <si>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</si>
  <si>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</si>
  <si>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</si>
  <si>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</si>
  <si>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</si>
  <si>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</si>
  <si>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</si>
  <si>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</si>
  <si>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</si>
  <si>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</si>
  <si>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</si>
  <si>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</si>
  <si>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</si>
  <si>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</si>
  <si>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</si>
  <si>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</si>
  <si>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</si>
  <si>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</si>
  <si>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</si>
  <si>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</si>
  <si>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</si>
  <si>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</si>
  <si>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</si>
  <si>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</si>
  <si>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</si>
  <si>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</si>
  <si>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</si>
  <si>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</si>
  <si>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</si>
  <si>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</si>
  <si>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</si>
  <si>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</si>
  <si>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</si>
  <si>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</si>
  <si>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</si>
  <si>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</si>
  <si>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</si>
  <si>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</si>
  <si>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</si>
  <si>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</si>
  <si>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</si>
  <si>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</si>
  <si>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</si>
  <si>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</si>
  <si>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</si>
  <si>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</si>
  <si>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</si>
  <si>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</si>
  <si>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</si>
  <si>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</si>
  <si>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</si>
  <si>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</si>
  <si>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</si>
  <si>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</si>
  <si>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</si>
  <si>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</si>
  <si>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</si>
  <si>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</si>
  <si>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</si>
  <si>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</si>
  <si>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</si>
  <si>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</si>
  <si>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</si>
  <si>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</si>
  <si>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</si>
  <si>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</si>
  <si>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</si>
  <si>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</si>
  <si>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</si>
  <si>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</si>
  <si>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</si>
  <si>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</si>
  <si>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</si>
  <si>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</si>
  <si>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</si>
  <si>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</si>
  <si>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</si>
  <si>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</si>
  <si>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</si>
  <si>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</si>
  <si>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</si>
  <si>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</si>
  <si>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</si>
  <si>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</si>
  <si>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</si>
  <si>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</si>
  <si>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</si>
  <si>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</si>
  <si>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</si>
  <si>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</si>
  <si>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</si>
  <si>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</si>
  <si>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</si>
  <si>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</si>
  <si>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</si>
  <si>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</si>
  <si>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</si>
  <si>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</si>
  <si>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</si>
  <si>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</si>
  <si>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</si>
  <si>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</si>
  <si>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</si>
  <si>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</si>
  <si>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</si>
  <si>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</si>
  <si>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</si>
  <si>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</si>
  <si>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</si>
  <si>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</si>
  <si>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</si>
  <si>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</si>
  <si>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</si>
  <si>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</si>
  <si>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</si>
  <si>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</si>
  <si>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</si>
  <si>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</si>
  <si>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</si>
  <si>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</si>
  <si>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</si>
  <si>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</si>
  <si>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</si>
  <si>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</si>
  <si>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</si>
  <si>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</si>
  <si>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</si>
  <si>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</si>
  <si>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</si>
  <si>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</si>
  <si>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</si>
  <si>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</si>
  <si>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</si>
  <si>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</si>
  <si>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</si>
  <si>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</si>
  <si>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</si>
  <si>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</si>
  <si>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</si>
  <si>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</si>
  <si>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</si>
  <si>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</si>
  <si>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</si>
  <si>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</si>
  <si>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</si>
  <si>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</si>
  <si>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</si>
  <si>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</si>
  <si>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</si>
  <si>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</si>
  <si>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</si>
  <si>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</si>
  <si>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</si>
  <si>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</si>
  <si>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</si>
  <si>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</si>
  <si>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</si>
  <si>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</si>
  <si>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</si>
  <si>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</si>
  <si>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</si>
  <si>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</si>
  <si>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</si>
  <si>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</si>
  <si>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</si>
  <si>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</si>
  <si>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</si>
  <si>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</si>
  <si>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</si>
  <si>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</si>
  <si>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</si>
  <si>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</si>
  <si>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</si>
  <si>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</si>
  <si>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</si>
  <si>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</si>
  <si>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</si>
  <si>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</si>
  <si>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</si>
  <si>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</si>
  <si>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</si>
  <si>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</si>
  <si>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</si>
  <si>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</si>
  <si>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</si>
  <si>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</si>
  <si>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</si>
  <si>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</si>
  <si>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</si>
  <si>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</si>
  <si>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</si>
  <si>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</si>
  <si>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</si>
  <si>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</si>
  <si>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</si>
  <si>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</si>
  <si>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</si>
  <si>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</si>
  <si>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</si>
  <si>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</si>
  <si>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</si>
  <si>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</si>
  <si>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</si>
  <si>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</si>
  <si>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</si>
  <si>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</si>
  <si>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</si>
  <si>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</si>
  <si>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</si>
  <si>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</si>
  <si>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</si>
  <si>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</si>
  <si>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</si>
  <si>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</si>
  <si>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</si>
  <si>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</si>
  <si>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</si>
  <si>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</si>
  <si>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</si>
  <si>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</si>
  <si>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</si>
  <si>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</si>
  <si>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</si>
  <si>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</si>
  <si>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</si>
  <si>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</si>
  <si>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</si>
  <si>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</si>
  <si>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</si>
  <si>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</si>
  <si>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</si>
  <si>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</si>
  <si>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</si>
  <si>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</si>
  <si>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</si>
  <si>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</si>
  <si>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</si>
  <si>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</si>
  <si>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</si>
  <si>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</si>
  <si>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</si>
  <si>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</si>
  <si>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</si>
  <si>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</si>
  <si>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</si>
  <si>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</si>
  <si>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</si>
  <si>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</si>
  <si>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</si>
  <si>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</si>
  <si>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</si>
  <si>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</si>
  <si>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</si>
  <si>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</si>
  <si>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</si>
  <si>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</si>
  <si>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</si>
  <si>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</si>
  <si>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</si>
  <si>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</si>
  <si>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</si>
  <si>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</si>
  <si>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</si>
  <si>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</si>
  <si>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</si>
  <si>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</si>
  <si>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</si>
  <si>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</si>
  <si>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</si>
  <si>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</si>
  <si>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</si>
  <si>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</si>
  <si>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</si>
  <si>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</si>
  <si>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</si>
  <si>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</si>
  <si>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</si>
  <si>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</si>
  <si>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</si>
  <si>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</si>
  <si>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</si>
  <si>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</si>
  <si>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</si>
  <si>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</si>
  <si>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</si>
  <si>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</si>
  <si>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</si>
  <si>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</si>
  <si>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</si>
  <si>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</si>
  <si>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</si>
  <si>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</si>
  <si>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</si>
  <si>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</si>
  <si>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</si>
  <si>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</si>
  <si>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</si>
  <si>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</si>
  <si>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</si>
  <si>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</si>
  <si>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</si>
  <si>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</si>
  <si>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</si>
  <si>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</si>
  <si>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</si>
  <si>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</si>
  <si>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</si>
  <si>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</si>
  <si>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</si>
  <si>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</si>
  <si>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</si>
  <si>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</si>
  <si>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</si>
  <si>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</si>
  <si>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</si>
  <si>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</si>
  <si>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</si>
  <si>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</si>
  <si>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</si>
  <si>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</si>
  <si>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</si>
  <si>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</si>
  <si>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</si>
  <si>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</si>
  <si>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</si>
  <si>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</si>
  <si>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</si>
  <si>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</si>
  <si>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</si>
  <si>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</si>
  <si>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</si>
  <si>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</si>
  <si>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</si>
  <si>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</si>
  <si>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</si>
  <si>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</si>
  <si>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</si>
  <si>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</si>
  <si>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</si>
  <si>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</si>
  <si>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</si>
  <si>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</si>
  <si>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</si>
  <si>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</si>
  <si>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</si>
  <si>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</si>
  <si>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</si>
  <si>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</si>
  <si>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</si>
  <si>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</si>
  <si>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</si>
  <si>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</si>
  <si>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</si>
  <si>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</si>
  <si>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</si>
  <si>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</si>
  <si>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</si>
  <si>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</si>
  <si>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</si>
  <si>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</si>
  <si>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</si>
  <si>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</si>
  <si>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</si>
  <si>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</si>
  <si>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</si>
  <si>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</si>
  <si>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</si>
  <si>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</si>
  <si>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</si>
  <si>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</si>
  <si>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</si>
  <si>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</si>
  <si>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</si>
  <si>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</si>
  <si>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</si>
  <si>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</si>
  <si>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</si>
  <si>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</si>
  <si>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</si>
  <si>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</si>
  <si>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</si>
  <si>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</si>
  <si>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</si>
  <si>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</si>
  <si>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</si>
  <si>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</si>
  <si>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</si>
  <si>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</si>
  <si>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</si>
  <si>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</si>
  <si>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</si>
  <si>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</si>
  <si>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</si>
  <si>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</si>
  <si>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</si>
  <si>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</si>
  <si>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</si>
  <si>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</si>
  <si>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</si>
  <si>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</si>
  <si>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</si>
  <si>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</si>
  <si>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</si>
  <si>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</si>
  <si>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</si>
  <si>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</si>
  <si>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</si>
  <si>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</si>
  <si>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</si>
  <si>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</si>
  <si>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</si>
  <si>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</si>
  <si>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</si>
  <si>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</si>
  <si>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</si>
  <si>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</si>
  <si>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</si>
  <si>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</si>
  <si>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</si>
  <si>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</si>
  <si>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</si>
  <si>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</si>
  <si>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</si>
  <si>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</si>
  <si>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</si>
  <si>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</si>
  <si>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</si>
  <si>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</si>
  <si>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</si>
  <si>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</si>
  <si>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</si>
  <si>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</si>
  <si>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</si>
  <si>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</si>
  <si>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</si>
  <si>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</si>
  <si>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</si>
  <si>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</si>
  <si>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</si>
  <si>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</si>
  <si>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</si>
  <si>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</si>
  <si>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</si>
  <si>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</si>
  <si>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</si>
  <si>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</si>
  <si>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</si>
  <si>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</si>
  <si>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</si>
  <si>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</si>
  <si>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</si>
  <si>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</si>
  <si>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</si>
  <si>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</si>
  <si>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</si>
  <si>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</si>
  <si>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</si>
  <si>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</si>
  <si>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</si>
  <si>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</si>
  <si>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</si>
  <si>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</si>
  <si>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</si>
  <si>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</si>
  <si>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</si>
  <si>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</si>
  <si>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</si>
  <si>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</si>
  <si>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</si>
  <si>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</si>
  <si>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</si>
  <si>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</si>
  <si>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</si>
  <si>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</si>
  <si>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</si>
  <si>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</si>
  <si>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</si>
  <si>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</si>
  <si>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</si>
  <si>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</si>
  <si>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</si>
  <si>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</si>
  <si>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</si>
  <si>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</si>
  <si>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</si>
  <si>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</si>
  <si>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</si>
  <si>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</si>
  <si>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</si>
  <si>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</si>
  <si>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</si>
  <si>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</si>
  <si>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</si>
  <si>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</si>
  <si>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</si>
  <si>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</si>
  <si>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</si>
  <si>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</si>
  <si>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</si>
  <si>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</si>
  <si>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</si>
  <si>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</si>
  <si>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</si>
  <si>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</si>
  <si>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</si>
  <si>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</si>
  <si>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</si>
  <si>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</si>
  <si>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</si>
  <si>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</si>
  <si>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</si>
  <si>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</si>
  <si>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</si>
  <si>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</si>
  <si>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</si>
  <si>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</si>
  <si>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</si>
  <si>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</si>
  <si>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</si>
  <si>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</si>
  <si>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</si>
  <si>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</si>
  <si>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</si>
  <si>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</si>
  <si>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</si>
  <si>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</si>
  <si>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</si>
  <si>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</si>
  <si>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</si>
  <si>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</si>
  <si>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</si>
  <si>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</si>
  <si>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</si>
  <si>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</si>
  <si>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</si>
  <si>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</si>
  <si>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</si>
  <si>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</si>
  <si>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</si>
  <si>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</si>
  <si>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</si>
  <si>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</si>
  <si>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</si>
  <si>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</si>
  <si>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</si>
  <si>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</si>
  <si>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</si>
  <si>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</si>
  <si>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</si>
  <si>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</si>
  <si>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</si>
  <si>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</si>
  <si>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</si>
  <si>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</si>
  <si>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</si>
  <si>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</si>
  <si>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</si>
  <si>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</si>
  <si>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</si>
  <si>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</si>
  <si>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</si>
  <si>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</si>
  <si>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</si>
  <si>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</si>
  <si>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</si>
  <si>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</si>
  <si>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</si>
  <si>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</si>
  <si>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</si>
  <si>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</si>
  <si>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</si>
  <si>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</si>
  <si>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</si>
  <si>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</si>
  <si>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</si>
  <si>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</si>
  <si>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</si>
  <si>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</si>
  <si>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</si>
  <si>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</si>
  <si>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</si>
  <si>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</si>
  <si>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</si>
  <si>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</si>
  <si>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</si>
  <si>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</si>
  <si>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</si>
  <si>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</si>
  <si>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</si>
  <si>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</si>
  <si>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</si>
  <si>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</si>
  <si>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</si>
  <si>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</si>
  <si>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</si>
  <si>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</si>
  <si>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</si>
  <si>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</si>
  <si>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</si>
  <si>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</si>
  <si>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</si>
  <si>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</si>
  <si>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</si>
  <si>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</si>
  <si>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</si>
  <si>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</si>
  <si>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</si>
  <si>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</si>
  <si>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</si>
  <si>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</si>
  <si>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</si>
  <si>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</si>
  <si>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</si>
  <si>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</si>
  <si>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</si>
  <si>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</si>
  <si>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</si>
  <si>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</si>
  <si>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</si>
  <si>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</si>
  <si>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</si>
  <si>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</si>
  <si>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</si>
  <si>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</si>
  <si>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</si>
  <si>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</si>
  <si>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</si>
  <si>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</si>
  <si>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</si>
  <si>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</si>
  <si>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</si>
  <si>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</si>
  <si>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</si>
  <si>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</si>
  <si>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</si>
  <si>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</si>
  <si>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</si>
  <si>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</si>
  <si>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</si>
  <si>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</si>
  <si>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</si>
  <si>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</si>
  <si>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</si>
  <si>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</si>
  <si>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</si>
  <si>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</si>
  <si>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</si>
  <si>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</si>
  <si>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</si>
  <si>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</si>
  <si>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</si>
  <si>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</si>
  <si>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</si>
  <si>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</si>
  <si>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</si>
  <si>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</si>
  <si>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</si>
  <si>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</si>
  <si>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</si>
  <si>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</si>
  <si>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</si>
  <si>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</si>
  <si>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</si>
  <si>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</si>
  <si>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</si>
  <si>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</si>
  <si>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</si>
  <si>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</si>
  <si>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</si>
  <si>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</si>
  <si>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</si>
  <si>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</si>
  <si>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</si>
  <si>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</si>
  <si>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</si>
  <si>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</si>
  <si>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</si>
  <si>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</si>
  <si>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</si>
  <si>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</si>
  <si>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</si>
  <si>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</si>
  <si>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</si>
  <si>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</si>
  <si>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</si>
  <si>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</si>
  <si>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</si>
  <si>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</si>
  <si>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</si>
  <si>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</si>
  <si>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</si>
  <si>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</si>
  <si>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</si>
  <si>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</si>
  <si>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</si>
  <si>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</si>
  <si>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</si>
  <si>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</si>
  <si>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</si>
  <si>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</si>
  <si>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</si>
  <si>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</si>
  <si>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</si>
  <si>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</si>
  <si>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</si>
  <si>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</si>
  <si>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</si>
  <si>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</si>
  <si>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</si>
  <si>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</si>
  <si>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</si>
  <si>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</si>
  <si>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</si>
  <si>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</si>
  <si>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</si>
  <si>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</si>
  <si>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</si>
  <si>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</si>
  <si>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</si>
  <si>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</si>
  <si>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</si>
  <si>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</si>
  <si>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</si>
  <si>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</si>
  <si>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</si>
  <si>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</si>
  <si>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</si>
  <si>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</si>
  <si>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</si>
  <si>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</si>
  <si>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</si>
  <si>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</si>
  <si>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</si>
  <si>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</si>
  <si>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</si>
  <si>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</si>
  <si>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</si>
  <si>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</si>
  <si>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</si>
  <si>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</si>
  <si>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</si>
  <si>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</si>
  <si>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</si>
  <si>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</si>
  <si>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</si>
  <si>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</si>
  <si>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</si>
  <si>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</si>
  <si>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</si>
  <si>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</si>
  <si>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</si>
  <si>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</si>
  <si>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</si>
  <si>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</si>
  <si>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</si>
  <si>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</si>
  <si>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</si>
  <si>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</si>
  <si>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</si>
  <si>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</si>
  <si>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</si>
  <si>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</si>
  <si>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</si>
  <si>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</si>
  <si>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</si>
  <si>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</si>
  <si>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</si>
  <si>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</si>
  <si>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</si>
  <si>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</si>
  <si>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</si>
  <si>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</si>
  <si>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</si>
  <si>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</si>
  <si>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</si>
  <si>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</si>
  <si>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</si>
  <si>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</si>
  <si>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</si>
  <si>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</si>
  <si>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</si>
  <si>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</si>
  <si>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</si>
  <si>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</si>
  <si>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</si>
  <si>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</si>
  <si>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</si>
  <si>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</si>
  <si>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</si>
  <si>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</si>
  <si>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</si>
  <si>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</si>
  <si>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</si>
  <si>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</si>
  <si>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</si>
  <si>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</si>
  <si>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</si>
  <si>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</si>
  <si>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</si>
  <si>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</si>
  <si>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</si>
  <si>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</si>
  <si>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</si>
  <si>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</si>
  <si>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</si>
  <si>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</si>
  <si>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</si>
  <si>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</si>
  <si>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</si>
  <si>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</si>
  <si>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</si>
  <si>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</si>
  <si>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</si>
  <si>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</si>
  <si>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</si>
  <si>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</si>
  <si>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</si>
  <si>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</si>
  <si>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</si>
  <si>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</si>
  <si>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</si>
  <si>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</si>
  <si>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</si>
  <si>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</si>
  <si>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</si>
  <si>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</si>
  <si>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</si>
  <si>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</si>
  <si>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</si>
  <si>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</si>
  <si>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</si>
  <si>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</si>
  <si>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</si>
  <si>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</si>
  <si>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</si>
  <si>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</si>
  <si>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</si>
  <si>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</si>
  <si>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</si>
  <si>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</si>
  <si>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</si>
  <si>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</si>
  <si>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</si>
  <si>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</si>
  <si>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</si>
  <si>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</si>
  <si>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</si>
  <si>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</si>
  <si>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</si>
  <si>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</si>
  <si>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</si>
  <si>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</si>
  <si>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</si>
  <si>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</si>
  <si>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</si>
  <si>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</si>
  <si>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</si>
  <si>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</si>
  <si>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</si>
  <si>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</si>
  <si>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</si>
  <si>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</si>
  <si>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</si>
  <si>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</si>
  <si>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</si>
  <si>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</si>
  <si>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</si>
  <si>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</si>
  <si>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</si>
  <si>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</si>
  <si>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</si>
  <si>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</si>
  <si>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</si>
  <si>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</si>
  <si>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</si>
  <si>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</si>
  <si>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</si>
  <si>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</si>
  <si>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</si>
  <si>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</si>
  <si>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</si>
  <si>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</si>
  <si>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</si>
  <si>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</si>
  <si>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</si>
  <si>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</si>
  <si>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</si>
  <si>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</si>
  <si>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</si>
  <si>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</si>
  <si>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</si>
  <si>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</si>
  <si>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</si>
  <si>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</si>
  <si>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</si>
  <si>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</si>
  <si>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</si>
  <si>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</si>
  <si>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</si>
  <si>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</si>
  <si>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</si>
  <si>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</si>
  <si>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</si>
  <si>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</si>
  <si>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</si>
  <si>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</si>
  <si>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</si>
  <si>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</si>
  <si>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</si>
  <si>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</si>
  <si>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</si>
  <si>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</si>
  <si>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</si>
  <si>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</si>
  <si>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</si>
  <si>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</si>
  <si>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</si>
  <si>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</si>
  <si>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</si>
  <si>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</si>
  <si>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</si>
  <si>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</si>
  <si>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</si>
  <si>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</si>
  <si>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</si>
  <si>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</si>
  <si>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</si>
  <si>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Restored by PG</t>
  </si>
  <si>
    <t>PCM-20251022-00001005</t>
  </si>
  <si>
    <t>025-10-22 10:19:00</t>
  </si>
  <si>
    <t>PCM-20251022-00001362</t>
  </si>
  <si>
    <t>ETA 45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</si>
  <si>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</si>
  <si>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</si>
  <si>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</si>
  <si>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</si>
  <si>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</si>
  <si>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</si>
  <si>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</si>
  <si>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</si>
  <si>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</si>
  <si>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</si>
  <si>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PCM-20251022-00001227</t>
  </si>
  <si>
    <t xml:space="preserve">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</si>
</sst>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workbookViewId="0">
      <selection activeCell="D5" sqref="D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289.64342731481156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9.1484388888857211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45952.591853240738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45952.591853240738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45952.591853240738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45952.591853240738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45952.591853240738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45952.591853240738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45952.591853240738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45952.591853240738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45952.591853240738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45952.591853240738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45952.591853240738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45952.591853240738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45952.591853240738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45952.591853240738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45952.591853240738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45952.591853240738</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45952.591853240738</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45952.591853240738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45952.591853240738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45952.591853240738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45952.591853240738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45952.591853240738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45952.591853240738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45952.591853240738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45952.591853240738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45952.591853240738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45952.591853240738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45952.591853240738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45952.591853240738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45952.591853240738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45952.591853240738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45952.591853240738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45952.591853240738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45952.591853240738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45952.591853240738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45952.591853240738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45952.591853240738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45952.591853240738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45952.591853240738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45952.591853240738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45952.591853240738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45952.591853240738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45952.591853240738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45952.591853240738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45952.591853240738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45952.591853240738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45952.591853240738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45952.591853240738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45952.591853240738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45952.591853240738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45952.591853240738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45952.591853240738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45952.591853240738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45952.591853240738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45952.591853240738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45952.591853240738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45952.591853240738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45952.591853240738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45952.591853240738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45952.591853240738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45952.591853240738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45952.591853240738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45952.591853240738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45952.591853240738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45952.591853240738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45952.591853240738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45952.591853240738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45952.591853240738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45952.591853240738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45952.591853240738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45952.591853240738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45952.591853240738</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45952.591853240738</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A8906761-3412-4D35-AC9F-C9F31FAC2F50}"/>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145.8647699074063</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127.59201527777623</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8.0960777777727344</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3</v>
      </c>
      <c r="D6" s="18" t="s">
        <v>26390</v>
      </c>
      <c r="E6" s="116" t="s">
        <v>38998</v>
      </c>
      <c r="F6" s="117">
        <v>45952.460081018522</v>
      </c>
      <c r="G6" s="118">
        <f ca="1">IFERROR(NOW()-F6,"-")</f>
        <v>0.13177222221565899</v>
      </c>
      <c r="H6" s="117">
        <v>45952.448773148149</v>
      </c>
      <c r="I6" s="18" t="str">
        <f>IFERROR(VLOOKUP(D6,DB!A:F,6,0),"")</f>
        <v>SCECO</v>
      </c>
      <c r="J6" s="18" t="str">
        <f>IFERROR(VLOOKUP(D6,DB!A:G,7,0),"")</f>
        <v>Dead</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39090</v>
      </c>
      <c r="B7" s="18" t="str">
        <f>IFERROR(VLOOKUP(D7,DB!A:K,11,0),"")</f>
        <v>R2</v>
      </c>
      <c r="C7" s="18">
        <v>1</v>
      </c>
      <c r="D7" s="18" t="s">
        <v>31823</v>
      </c>
      <c r="E7" s="116" t="s">
        <v>38998</v>
      </c>
      <c r="F7" s="117">
        <v>45952.449664351851</v>
      </c>
      <c r="G7" s="118">
        <f ca="1">IFERROR(NOW()-F7,"-")</f>
        <v>0.14218888888717629</v>
      </c>
      <c r="H7" s="117" t="s">
        <v>39091</v>
      </c>
      <c r="I7" s="18" t="str">
        <f>IFERROR(VLOOKUP(D7,DB!A:F,6,0),"")</f>
        <v>SCECO</v>
      </c>
      <c r="J7" s="18" t="str">
        <f>IFERROR(VLOOKUP(D7,DB!A:G,7,0),"")</f>
        <v>Vandalized</v>
      </c>
      <c r="K7" s="19" t="s">
        <v>39089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39092</v>
      </c>
      <c r="B8" s="18" t="str">
        <f>IFERROR(VLOOKUP(D8,DB!A:K,11,0),"")</f>
        <v>R2</v>
      </c>
      <c r="C8" s="18">
        <v>2</v>
      </c>
      <c r="D8" s="18" t="s">
        <v>27553</v>
      </c>
      <c r="E8" s="116" t="s">
        <v>38998</v>
      </c>
      <c r="F8" s="117">
        <v>45952.574884259258</v>
      </c>
      <c r="G8" s="118">
        <f ca="1">IFERROR(NOW()-F8,"-")</f>
        <v>1.6968981479294598E-2</v>
      </c>
      <c r="H8" s="117">
        <v>45952.557500000003</v>
      </c>
      <c r="I8" s="18" t="str">
        <f>IFERROR(VLOOKUP(D8,DB!A:F,6,0),"")</f>
        <v>Generator-SG</v>
      </c>
      <c r="J8" s="18" t="str">
        <f>IFERROR(VLOOKUP(D8,DB!A:G,7,0),"")</f>
        <v>Vandalized</v>
      </c>
      <c r="K8" s="19" t="s">
        <v>39093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45952.591853240738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45952.591853240738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45952.591853240738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45952.591853240738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45952.591853240738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45952.591853240738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45952.591853240738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45952.591853240738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45952.591853240738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45952.591853240738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45952.591853240738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45952.591853240738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45952.591853240738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45952.591853240738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45952.591853240738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45952.591853240738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45952.591853240738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45952.591853240738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45952.591853240738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45952.591853240738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45952.591853240738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45952.591853240738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45952.591853240738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45952.591853240738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45952.591853240738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45952.591853240738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45952.591853240738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45952.591853240738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45952.591853240738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45952.591853240738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45952.591853240738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45952.591853240738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45952.591853240738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45952.591853240738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45952.591853240738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45952.591853240738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45952.591853240738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45952.591853240738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45952.591853240738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45952.591853240738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45952.591853240738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45952.591853240738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45952.591853240738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45952.591853240738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45952.591853240738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45952.591853240738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45952.591853240738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45952.591853240738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45952.591853240738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45952.591853240738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45952.591853240738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45952.591853240738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45952.591853240738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45952.591853240738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45952.591853240738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45952.591853240738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45952.591853240738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sheetData>
  <dataValidations count="2">
    <dataValidation allowBlank="1" showInputMessage="1" showErrorMessage="1" sqref="E1" xr:uid="{4D935161-CDD3-4592-B877-3FB59C99E142}"/>
    <dataValidation type="list" allowBlank="1" showInputMessage="1" showErrorMessage="1" sqref="E3: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45952.591853240738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45952.591853240738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45952.591853240738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45952.591853240738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45952.591853240738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45952.591853240738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45952.591853240738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45952.591853240738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45952.591853240738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45952.591853240738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45952.591853240738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45952.591853240738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45952.591853240738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45952.591853240738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45952.591853240738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45952.591853240738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45952.591853240738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45952.591853240738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45952.591853240738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45952.591853240738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45952.591853240738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45952.591853240738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45952.591853240738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45952.591853240738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45952.591853240738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45952.591853240738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45952.591853240738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45952.591853240738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45952.591853240738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45952.591853240738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45952.591853240738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45952.591853240738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45952.591853240738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45952.591853240738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45952.591853240738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45952.591853240738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45952.591853240738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45952.591853240738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45952.591853240738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45952.591853240738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45952.591853240738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45952.591853240738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45952.591853240738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45952.591853240738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45952.591853240738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45952.591853240738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45952.591853240738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45952.591853240738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45952.591853240738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45952.591853240738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45952.591853240738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45952.591853240738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45952.591853240738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45952.591853240738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45952.591853240738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45952.591853240738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45952.591853240738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45952.591853240738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45952.591853240738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45952.591853240738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45952.591853240738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45952.591853240738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45952.591853240738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45952.591853240738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45952.591853240738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45952.591853240738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45952.591853240738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45952.591853240738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45952.591853240738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45952.591853240738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45952.591853240738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45952.591853240738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45952.591853240738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45952.591853240738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45952.591853240738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45952.591853240738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45952.591853240738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45952.591853240738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45952.591853240738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45952.591853240738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45952.591853240738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45952.591853240738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45952.591853240738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45952.591853240738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45952.591853240738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45952.591853240738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45952.591853240738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45952.591853240738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45952.591853240738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45952.591853240738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45952.591853240738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45952.591853240738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45952.591853240738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45952.591853240738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45952.591853240738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45952.591853240738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45952.591853240738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45952.591853240738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45952.591853240738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45952.591853240738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45952.591853240738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45952.591853240738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45952.591853240738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45952.591853240738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45952.591853240738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45952.591853240738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45952.591853240738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45952.591853240738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45952.591853240738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45952.591853240738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45952.591853240738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45952.591853240738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45952.591853240738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45952.591853240738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45952.591853240738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45952.591853240738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45952.591853240738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45952.591853240738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45952.591853240738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45952.591853240738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45952.591853240738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45952.591853240738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45952.591853240738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45952.591853240738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45952.591853240738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45952.591853240738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45952.591853240738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45952.591853240738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45952.591853240738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45952.591853240738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45952.591853240738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45952.591853240738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45952.591853240738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45952.591853240738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45952.591853240738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45952.591853240738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45952.591853240738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45952.591853240738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45952.591853240738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45952.591853240738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45952.591853240738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45952.591853240738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45952.591853240738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45952.591853240738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45952.591853240738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45952.591853240738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45952.591853240738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45952.591853240738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45952.591853240738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45952.591853240738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45952.591853240738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45952.591853240738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45952.591853240738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45952.591853240738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45952.591853240738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45952.591853240738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45952.591853240738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45952.591853240738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45952.591853240738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45952.591853240738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45952.591853240738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45952.591853240738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45952.591853240738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45952.591853240738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45952.591853240738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45952.591853240738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45952.591853240738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45952.591853240738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45952.591853240738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45952.591853240738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45952.591853240738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45952.591853240738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45952.591853240738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45952.591853240738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45952.591853240738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45952.591853240738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45952.591853240738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45952.591853240738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45952.591853240738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45952.591853240738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45952.591853240738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45952.591853240738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45952.591853240738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45952.591853240738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45952.591853240738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45952.591853240738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45952.591853240738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45952.591853240738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45952.591853240738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45952.591853240738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45952.591853240738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45952.591853240738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45952.591853240738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45952.591853240738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45952.591853240738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45952.591853240738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45952.591853240738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45952.591853240738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45952.591853240738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45952.591853240738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45952.591853240738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45952.591853240738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45952.591853240738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45952.591853240738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45952.591853240738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45952.591853240738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45952.591853240738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45952.591853240738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45952.591853240738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45952.591853240738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45952.591853240738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45952.591853240738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45952.591853240738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45952.591853240738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45952.591853240738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45952.591853240738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45952.591853240738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45952.591853240738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45952.591853240738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45952.591853240738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45952.591853240738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45952.591853240738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45952.591853240738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45952.591853240738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45952.591853240738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45952.591853240738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45952.591853240738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45952.591853240738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45952.591853240738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45952.591853240738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45952.591853240738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45952.591853240738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45952.591853240738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45952.591853240738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45952.591853240738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45952.591853240738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45952.591853240738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45952.591853240738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45952.591853240738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45952.591853240738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45952.591853240738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45952.591853240738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45952.591853240738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45952.591853240738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45952.591853240738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45952.591853240738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45952.591853240738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45952.591853240738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45952.591853240738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45952.591853240738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45952.591853240738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45952.591853240738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45952.591853240738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45952.591853240738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45952.591853240738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45952.591853240738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45952.591853240738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45952.591853240738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45952.591853240738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45952.591853240738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45952.591853240738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45952.591853240738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45952.591853240738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45952.591853240738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45952.591853240738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45952.591853240738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45952.591853240738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45952.591853240738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45952.591853240738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45952.591853240738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45952.591853240738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45952.591853240738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45952.591853240738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45952.591853240738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45952.591853240738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45952.591853240738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45952.591853240738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45952.591853240738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45952.591853240738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45952.591853240738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45952.591853240738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45952.591853240738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45952.591853240738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45952.591853240738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45952.591853240738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45952.591853240738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45952.591853240738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45952.591853240738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45952.591853240738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45952.591853240738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45952.591853240738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45952.591853240738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45952.591853240738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45952.591853240738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45952.591853240738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45952.591853240738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45952.591853240738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45952.591853240738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45952.591853240738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45952.591853240738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45952.591853240738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45952.591853240738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45952.591853240738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45952.591853240738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45952.591853240738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45952.591853240738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45952.591853240738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45952.591853240738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45952.591853240738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45952.591853240738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45952.591853240738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45952.591853240738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45952.591853240738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45952.591853240738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45952.591853240738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45952.591853240738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45952.591853240738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45952.591853240738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45952.591853240738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45952.591853240738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45952.591853240738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45952.591853240738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45952.591853240738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45952.591853240738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45952.591853240738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45952.591853240738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45952.591853240738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45952.591853240738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45952.591853240738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45952.591853240738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45952.591853240738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45952.591853240738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45952.591853240738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45952.591853240738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45952.591853240738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45952.591853240738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45952.591853240738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45952.591853240738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45952.591853240738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45952.591853240738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45952.591853240738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45952.591853240738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45952.591853240738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45952.591853240738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45952.591853240738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45952.591853240738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45952.591853240738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45952.591853240738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45952.591853240738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45952.591853240738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45952.591853240738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45952.591853240738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45952.591853240738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45952.591853240738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45952.591853240738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45952.591853240738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45952.591853240738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45952.591853240738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45952.591853240738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45952.591853240738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45952.591853240738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45952.591853240738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45952.591853240738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45952.591853240738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45952.591853240738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45952.591853240738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45952.591853240738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45952.591853240738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45952.591853240738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45952.591853240738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45952.591853240738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45952.591853240738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45952.591853240738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45952.591853240738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45952.591853240738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45952.591853240738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45952.591853240738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45952.591853240738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45952.591853240738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45952.591853240738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45952.591853240738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45952.591853240738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45952.591853240738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45952.591853240738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45952.591853240738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45952.591853240738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45952.591853240738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45952.591853240738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45952.591853240738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45952.591853240738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45952.591853240738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45952.591853240738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45952.591853240738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45952.591853240738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45952.591853240738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45952.591853240738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45952.591853240738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45952.591853240738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45952.591853240738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45952.591853240738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45952.591853240738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45952.591853240738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45952.591853240738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45952.591853240738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45952.591853240738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45952.591853240738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45952.591853240738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45952.591853240738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45952.591853240738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45952.591853240738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45952.591853240738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45952.591853240738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45952.591853240738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45952.591853240738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45952.591853240738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45952.591853240738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45952.591853240738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45952.591853240738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45952.591853240738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45952.591853240738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45952.591853240738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45952.591853240738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45952.591853240738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45952.591853240738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45952.591853240738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45952.591853240738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45952.591853240738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45952.591853240738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45952.591853240738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45952.591853240738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45952.591853240738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45952.591853240738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45952.591853240738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45952.591853240738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45952.591853240738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45952.591853240738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45952.591853240738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45952.591853240738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45952.591853240738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45952.591853240738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45952.591853240738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45952.591853240738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45952.591853240738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45952.591853240738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45952.591853240738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45952.591853240738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45952.591853240738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45952.591853240738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45952.591853240738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45952.591853240738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45952.591853240738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45952.591853240738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45952.591853240738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45952.591853240738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45952.591853240738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45952.591853240738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45952.591853240738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45952.591853240738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45952.591853240738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45952.591853240738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45952.591853240738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45952.591853240738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45952.591853240738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45952.591853240738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45952.591853240738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45952.591853240738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45952.591853240738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45952.591853240738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45952.591853240738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45952.591853240738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45952.591853240738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45952.591853240738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45952.591853240738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45952.591853240738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45952.591853240738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45952.591853240738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45952.591853240738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45952.591853240738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45952.591853240738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45952.591853240738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45952.591853240738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45952.591853240738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45952.591853240738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45952.591853240738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45952.591853240738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45952.591853240738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45952.591853240738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45952.591853240738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45952.591853240738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45952.591853240738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45952.591853240738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45952.591853240738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45952.591853240738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45952.591853240738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45952.591853240738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45952.591853240738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45952.591853240738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45952.591853240738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45952.591853240738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45952.591853240738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45952.591853240738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45952.591853240738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45952.591853240738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45952.591853240738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45952.591853240738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45952.591853240738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45952.591853240738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45952.591853240738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45952.591853240738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45952.591853240738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45952.591853240738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45952.591853240738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45952.591853240738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45952.591853240738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45952.591853240738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45952.591853240738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45952.591853240738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45952.591853240738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45952.591853240738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45952.591853240738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45952.591853240738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45952.591853240738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45952.591853240738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45952.591853240738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45952.591853240738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45952.591853240738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45952.591853240738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45952.591853240738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45952.591853240738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45952.591853240738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45952.591853240738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45952.591853240738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45952.591853240738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45952.591853240738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45952.591853240738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45952.591853240738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45952.591853240738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45952.591853240738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45952.591853240738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45952.591853240738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45952.591853240738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45952.591853240738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45952.591853240738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45952.591853240738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45952.591853240738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45952.591853240738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45952.591853240738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45952.591853240738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45952.591853240738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45952.591853240738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45952.591853240738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45952.591853240738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45952.591853240738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45952.591853240738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45952.591853240738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45952.591853240738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45952.591853240738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45952.591853240738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45952.591853240738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45952.591853240738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45952.591853240738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45952.591853240738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45952.591853240738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45952.591853240738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45952.591853240738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45952.591853240738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45952.591853240738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45952.591853240738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45952.591853240738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45952.591853240738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45952.591853240738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45952.591853240738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45952.591853240738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45952.591853240738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45952.591853240738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45952.591853240738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45952.591853240738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45952.591853240738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45952.591853240738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45952.591853240738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45952.591853240738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45952.591853240738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45952.591853240738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45952.591853240738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45952.591853240738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45952.591853240738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45952.591853240738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45952.591853240738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45952.591853240738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45952.591853240738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45952.591853240738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45952.591853240738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45952.591853240738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45952.591853240738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45952.591853240738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45952.591853240738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45952.591853240738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45952.591853240738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45952.591853240738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45952.591853240738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45952.591853240738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45952.591853240738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45952.591853240738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45952.591853240738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45952.591853240738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45952.591853240738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45952.591853240738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45952.591853240738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45952.591853240738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45952.591853240738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45952.591853240738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45952.591853240738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45952.591853240738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45952.591853240738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45952.591853240738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45952.591853240738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45952.591853240738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45952.591853240738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45952.591853240738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45952.591853240738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45952.591853240738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45952.591853240738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45952.591853240738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45952.591853240738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45952.591853240738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45952.591853240738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45952.591853240738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45952.591853240738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45952.591853240738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45952.591853240738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45952.591853240738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45952.591853240738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45952.591853240738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45952.591853240738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45952.591853240738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45952.591853240738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45952.591853240738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45952.591853240738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45952.591853240738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45952.591853240738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45952.591853240738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45952.591853240738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45952.591853240738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45952.591853240738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45952.591853240738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45952.591853240738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45952.591853240738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45952.591853240738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45952.591853240738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45952.591853240738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45952.591853240738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45952.591853240738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45952.591853240738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45952.591853240738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45952.591853240738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45952.591853240738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45952.591853240738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45952.591853240738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45952.591853240738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45952.591853240738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45952.591853240738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45952.591853240738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45952.591853240738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45952.591853240738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45952.591853240738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45952.591853240738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45952.591853240738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45952.591853240738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45952.591853240738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45952.591853240738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45952.591853240738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45952.591853240738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45952.591853240738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45952.591853240738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45952.591853240738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45952.591853240738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45952.591853240738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45952.591853240738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45952.591853240738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45952.591853240738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45952.591853240738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45952.591853240738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45952.591853240738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45952.591853240738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45952.591853240738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45952.591853240738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45952.591853240738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45952.591853240738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45952.591853240738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45952.591853240738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45952.591853240738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45952.591853240738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45952.591853240738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45952.591853240738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45952.591853240738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45952.591853240738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45952.591853240738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45952.591853240738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45952.591853240738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45952.591853240738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45952.591853240738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45952.591853240738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45952.591853240738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45952.591853240738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45952.591853240738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45952.591853240738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45952.591853240738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45952.591853240738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45952.591853240738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45952.591853240738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45952.591853240738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45952.591853240738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45952.591853240738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45952.591853240738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45952.591853240738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45952.591853240738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45952.591853240738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45952.591853240738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45952.591853240738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45952.591853240738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45952.591853240738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45952.591853240738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45952.591853240738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45952.591853240738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45952.591853240738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45952.591853240738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45952.591853240738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45952.591853240738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45952.591853240738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45952.591853240738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45952.591853240738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45952.591853240738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45952.591853240738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45952.591853240738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45952.591853240738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45952.591853240738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45952.591853240738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45952.591853240738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45952.591853240738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45952.591853240738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45952.591853240738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45952.591853240738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45952.591853240738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45952.591853240738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45952.591853240738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45952.591853240738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45952.591853240738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45952.591853240738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45952.591853240738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45952.591853240738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45952.591853240738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45952.591853240738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45952.591853240738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45952.591853240738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45952.591853240738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45952.591853240738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45952.591853240738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45952.591853240738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45952.591853240738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45952.591853240738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45952.591853240738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45952.591853240738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45952.591853240738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45952.591853240738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45952.591853240738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45952.591853240738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45952.591853240738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45952.591853240738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45952.591853240738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45952.591853240738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45952.591853240738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45952.591853240738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45952.591853240738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45952.591853240738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45952.591853240738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45952.591853240738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45952.591853240738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45952.591853240738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45952.591853240738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45952.591853240738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45952.591853240738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45952.591853240738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45952.591853240738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45952.591853240738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45952.591853240738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45952.591853240738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45952.591853240738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45952.591853240738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45952.591853240738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45952.591853240738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45952.591853240738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45952.591853240738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45952.591853240738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45952.591853240738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45952.591853240738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45952.591853240738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45952.591853240738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45952.591853240738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45952.591853240738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45952.591853240738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45952.591853240738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45952.591853240738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45952.591853240738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45952.591853240738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45952.591853240738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45952.591853240738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45952.591853240738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45952.591853240738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45952.591853240738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45952.591853240738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45952.591853240738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45952.591853240738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45952.591853240738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45952.591853240738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45952.591853240738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45952.591853240738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45952.591853240738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45952.591853240738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45952.591853240738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45952.591853240738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45952.591853240738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45952.591853240738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45952.591853240738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45952.591853240738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45952.591853240738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45952.591853240738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45952.591853240738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45952.591853240738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45952.591853240738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45952.591853240738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45952.591853240738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45952.591853240738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45952.591853240738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45952.591853240738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45952.591853240738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45952.591853240738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45952.591853240738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45952.591853240738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45952.591853240738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45952.591853240738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45952.591853240738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45952.591853240738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45952.591853240738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45952.591853240738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45952.591853240738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45952.591853240738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45952.591853240738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45952.591853240738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45952.591853240738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45952.591853240738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45952.591853240738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45952.591853240738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45952.591853240738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45952.591853240738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45952.591853240738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45952.591853240738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45952.591853240738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45952.591853240738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45952.591853240738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45952.591853240738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45952.591853240738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45952.591853240738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45952.591853240738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45952.591853240738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45952.591853240738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45952.591853240738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45952.591853240738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45952.591853240738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45952.591853240738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45952.591853240738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45952.591853240738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45952.591853240738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45952.591853240738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45952.591853240738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45952.591853240738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45952.591853240738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45952.591853240738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45952.591853240738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45952.591853240738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45952.591853240738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45952.591853240738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45952.591853240738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45952.591853240738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45952.591853240738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45952.591853240738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45952.591853240738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45952.591853240738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45952.591853240738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45952.591853240738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45952.591853240738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45952.591853240738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45952.591853240738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45952.591853240738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45952.591853240738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45952.591853240738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45952.591853240738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45952.591853240738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45952.591853240738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45952.591853240738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45952.591853240738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45952.591853240738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45952.591853240738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45952.591853240738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45952.591853240738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45952.591853240738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45952.591853240738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45952.591853240738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45952.591853240738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45952.591853240738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45952.591853240738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45952.591853240738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45952.591853240738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45952.591853240738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45952.591853240738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45952.591853240738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45952.591853240738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45952.591853240738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45952.591853240738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45952.591853240738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45952.591853240738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45952.591853240738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45952.591853240738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45952.591853240738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45952.591853240738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45952.591853240738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45952.591853240738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45952.591853240738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45952.591853240738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45952.591853240738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45952.591853240738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45952.591853240738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45952.591853240738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45952.591853240738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45952.591853240738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45952.591853240738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45952.591853240738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45952.591853240738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45952.591853240738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45952.591853240738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45952.591853240738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45952.591853240738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45952.591853240738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45952.591853240738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45952.591853240738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45952.591853240738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45952.591853240738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45952.591853240738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45952.591853240738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45952.591853240738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45952.591853240738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45952.591853240738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45952.591853240738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45952.591853240738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45952.591853240738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45952.591853240738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45952.591853240738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45952.591853240738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45952.591853240738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45952.591853240738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45952.591853240738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45952.591853240738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45952.591853240738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45952.591853240738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45952.591853240738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45952.591853240738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45952.591853240738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45952.591853240738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45952.591853240738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45952.591853240738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45952.591853240738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45952.591853240738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45952.591853240738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45952.591853240738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45952.591853240738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45952.591853240738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45952.591853240738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45952.591853240738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45952.591853240738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45952.591853240738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45952.591853240738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45952.591853240738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45952.591853240738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45952.591853240738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45952.591853240738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45952.591853240738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45952.591853240738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45952.591853240738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45952.591853240738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45952.591853240738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45952.591853240738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45952.591853240738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45952.591853240738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45952.591853240738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45952.591853240738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45952.591853240738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45952.591853240738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45952.591853240738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45952.591853240738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45952.591853240738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45952.591853240738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45952.591853240738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45952.591853240738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45952.591853240738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45952.591853240738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45952.591853240738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45952.591853240738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45952.591853240738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45952.591853240738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45952.591853240738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45952.591853240738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45952.591853240738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45952.591853240738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45952.591853240738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45952.591853240738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45952.591853240738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45952.591853240738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45952.591853240738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45952.591853240738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45952.591853240738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45952.591853240738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45952.591853240738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45952.591853240738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45952.591853240738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45952.591853240738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45952.591853240738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45952.591853240738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45952.591853240738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45952.591853240738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45952.591853240738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45952.591853240738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45952.591853240738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45952.591853240738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45952.591853240738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45952.591853240738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45952.591853240738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45952.591853240738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45952.591853240738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45952.591853240738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45952.591853240738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45952.591853240738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45952.591853240738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45952.591853240738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45952.591853240738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45952.591853240738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45952.591853240738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45952.591853240738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45952.591853240738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45952.591853240738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45952.591853240738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45952.591853240738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45952.591853240738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45952.591853240738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45952.591853240738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45952.591853240738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45952.591853240738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45952.591853240738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45952.591853240738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45952.591853240738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45952.591853240738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45952.591853240738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45952.591853240738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45952.591853240738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45952.591853240738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45952.591853240738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45952.591853240738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45952.591853240738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45952.591853240738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45952.591853240738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45952.591853240738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45952.591853240738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45952.591853240738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45952.591853240738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45952.591853240738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45952.591853240738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45952.591853240738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45952.591853240738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45952.591853240738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45952.591853240738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45952.591853240738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45952.591853240738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45952.591853240738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45952.591853240738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45952.591853240738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45952.591853240738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45952.591853240738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45952.591853240738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45952.591853240738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45952.591853240738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45952.591853240738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45952.591853240738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45952.591853240738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45952.591853240738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45952.591853240738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45952.591853240738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45952.591853240738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45952.591853240738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45952.591853240738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45952.591853240738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45952.591853240738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45952.591853240738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45952.591853240738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45952.591853240738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45952.591853240738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45952.591853240738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45952.591853240738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45952.591853240738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45952.591853240738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45952.591853240738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45952.591853240738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45952.591853240738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45952.591853240738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45952.591853240738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45952.591853240738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45952.591853240738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45952.591853240738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45952.591853240738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45952.591853240738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45952.591853240738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45952.591853240738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45952.591853240738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45952.591853240738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45952.591853240738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45952.591853240738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45952.591853240738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45952.591853240738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45952.591853240738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45952.591853240738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45952.591853240738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45952.591853240738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45952.591853240738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45952.591853240738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45952.591853240738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45952.591853240738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45952.591853240738</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39094</v>
      </c>
      <c r="B2" s="98" t="str">
        <f>IFERROR(VLOOKUP(D2,DB!A:K,11,0),"")</f>
        <v>R4</v>
      </c>
      <c r="C2" s="99">
        <v>1</v>
      </c>
      <c r="D2" s="95" t="s">
        <v>35115</v>
      </c>
      <c r="E2" s="100" t="s">
        <v>38998</v>
      </c>
      <c r="F2" s="101">
        <v>45703.480717592596</v>
      </c>
      <c r="G2" s="102">
        <f ca="1">IFERROR(NOW()-F2,"")</f>
        <v>249.1111356481415</v>
      </c>
      <c r="H2" s="101">
        <v>45703.474768518521</v>
      </c>
      <c r="I2" s="98" t="str">
        <f>IFERROR(VLOOKUP(D2,DB!A:F,6,0),"")</f>
        <v>SCECO</v>
      </c>
      <c r="J2" s="98" t="str">
        <f>IFERROR(VLOOKUP(D2,DB!A:G,7,0),"")</f>
        <v>Dead</v>
      </c>
      <c r="K2" s="103" t="s">
        <v>39095</v>
      </c>
      <c r="L2" s="95" t="str">
        <f>IFERROR(VLOOKUP(D2,DB!A:I,9,0),"")</f>
        <v>Latis</v>
      </c>
    </row>
    <row r="3" spans="1:16" ht="15" customHeight="1">
      <c r="A3" s="121"/>
      <c r="B3" s="121" t="str">
        <f>IFERROR(VLOOKUP(D3,DB!A:K,11,0),"")</f>
        <v/>
      </c>
      <c r="C3" s="122"/>
      <c r="D3" s="123"/>
      <c r="E3" s="100"/>
      <c r="F3" s="125"/>
      <c r="G3" s="126">
        <f ca="1">IFERROR(NOW()-F3,"")</f>
        <v>45952.591853240738</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45952.591853240738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45952.591853240738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45952.591853240738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45952.591853240738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45952.591853240738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45952.591853240738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45952.591853240738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45952.591853240738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45952.591853240738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45952.591853240738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45952.591853240738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45952.591853240738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45952.591853240738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45952.591853240738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45952.591853240738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45952.591853240738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45952.591853240738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45952.591853240738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45952.591853240738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45952.591853240738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45952.591853240738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45952.591853240738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45952.591853240738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45952.591853240738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45952.591853240738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45952.591853240738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45952.591853240738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45952.591853240738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45952.591853240738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45952.591853240738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45952.591853240738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45952.591853240738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45952.591853240738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45952.591853240738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45952.591853240738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45952.591853240738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45952.591853240738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45952.591853240738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45952.591853240738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45952.591853240738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45952.591853240738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45952.591853240738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45952.591853240738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45952.591853240738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45952.591853240738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45952.591853240738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45952.591853240738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45952.591853240738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45952.591853240738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45952.591853240738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45952.591853240738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45952.591853240738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45952.591853240738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45952.591853240738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45952.591853240738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45952.591853240738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45952.591853240738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45952.591853240738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45952.591853240738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45952.591853240738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45952.591853240738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45952.591853240738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45952.591853240738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45952.591853240738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45952.591853240738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45952.591853240738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45952.591853240738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45952.591853240738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45952.591853240738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45952.591853240738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45952.591853240738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45952.591853240738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45952.591853240738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45952.591853240738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45952.591853240738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45952.591853240738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45952.591853240738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45952.591853240738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45952.591853240738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45952.591853240738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45952.591853240738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45952.591853240738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45952.591853240738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45952.591853240738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45952.591853240738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45952.591853240738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45952.591853240738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45952.591853240738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45952.591853240738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45952.591853240738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45952.591853240738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45952.591853240738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45952.591853240738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45952.591853240738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45952.591853240738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45952.591853240738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45952.591853240738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45952.591853240738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45952.591853240738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45952.591853240738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45952.591853240738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45952.591853240738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45952.591853240738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45952.591853240738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45952.591853240738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45952.591853240738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45952.591853240738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45952.591853240738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45952.591853240738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45952.591853240738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45952.591853240738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45952.591853240738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45952.591853240738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45952.591853240738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45952.591853240738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45952.591853240738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45952.591853240738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45952.591853240738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45952.591853240738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45952.591853240738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45952.591853240738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45952.591853240738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45952.591853240738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45952.591853240738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45952.591853240738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45952.591853240738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45952.591853240738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45952.591853240738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45952.591853240738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45952.591853240738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45952.591853240738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45952.591853240738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45952.591853240738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45952.591853240738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45952.591853240738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45952.591853240738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45952.591853240738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45952.591853240738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45952.591853240738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45952.591853240738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45952.591853240738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45952.591853240738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45952.591853240738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45952.591853240738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45952.591853240738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45952.591853240738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45952.591853240738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45952.591853240738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45952.591853240738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45952.591853240738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45952.591853240738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45952.591853240738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45952.591853240738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45952.591853240738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45952.591853240738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45952.591853240738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45952.591853240738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45952.591853240738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45952.591853240738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45952.591853240738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45952.591853240738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45952.591853240738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45952.591853240738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45952.591853240738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45952.591853240738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45952.591853240738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45952.591853240738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45952.591853240738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45952.591853240738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45952.591853240738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45952.591853240738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45952.591853240738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45952.591853240738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45952.591853240738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45952.591853240738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45952.591853240738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45952.591853240738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45952.591853240738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45952.591853240738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45952.591853240738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45952.591853240738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45952.591853240738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45952.591853240738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45952.591853240738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45952.591853240738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45952.591853240738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45952.591853240738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45952.591853240738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45952.591853240738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45952.591853240738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45952.591853240738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45952.591853240738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45952.591853240738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45952.591853240738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45952.591853240738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45952.591853240738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45952.591853240738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45952.591853240738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45952.591853240738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45952.591853240738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45952.591853240738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45952.591853240738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45952.591853240738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45952.591853240738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45952.591853240738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45952.591853240738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45952.591853240738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45952.591853240738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45952.591853240738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45952.591853240738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45952.591853240738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45952.591853240738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45952.591853240738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45952.591853240738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45952.591853240738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45952.591853240738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45952.591853240738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45952.591853240738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45952.591853240738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45952.591853240738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45952.591853240738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45952.591853240738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45952.591853240738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45952.591853240738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45952.591853240738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45952.591853240738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45952.591853240738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45952.591853240738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45952.591853240738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45952.591853240738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45952.591853240738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45952.591853240738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45952.591853240738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45952.591853240738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45952.591853240738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45952.591853240738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45952.591853240738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45952.591853240738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45952.591853240738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45952.591853240738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45952.591853240738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45952.591853240738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45952.591853240738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45952.591853240738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45952.591853240738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45952.591853240738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45952.591853240738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45952.591853240738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45952.591853240738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45952.591853240738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45952.591853240738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45952.591853240738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45952.591853240738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45952.591853240738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45952.591853240738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45952.591853240738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45952.591853240738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45952.591853240738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45952.591853240738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45952.591853240738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45952.591853240738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45952.591853240738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45952.591853240738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45952.591853240738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45952.591853240738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45952.591853240738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45952.591853240738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45952.591853240738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45952.591853240738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45952.591853240738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45952.591853240738</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45952.591853240738</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workbookViewId="0">
      <selection activeCell="D10" sqref="D10"/>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39096</v>
      </c>
      <c r="B2" s="37" t="str">
        <f>IFERROR(VLOOKUP(D2,DB!A:K,11,0),"")</f>
        <v>R5</v>
      </c>
      <c r="C2" s="37">
        <v>3</v>
      </c>
      <c r="D2" s="120" t="s">
        <v>36034</v>
      </c>
      <c r="E2" s="37" t="s">
        <v>38998</v>
      </c>
      <c r="F2" s="38">
        <v>45891.832060185188</v>
      </c>
      <c r="G2" s="146">
        <f ca="1">IFERROR(NOW()-F2,"")</f>
        <v>60.75979305554938</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39079</v>
      </c>
      <c r="F3" s="38">
        <v>45926.188877314817</v>
      </c>
      <c r="G3" s="146">
        <f t="shared" ref="G3" ca="1" si="0">IFERROR(NOW()-F3,"")</f>
        <v>26.402975925921055</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7.8202791666626581</v>
      </c>
      <c r="H4" s="38">
        <v>45944.676192129627</v>
      </c>
      <c r="I4" s="37" t="str">
        <f>IFERROR(VLOOKUP(D4,DB!A:F,6,0),"")</f>
        <v>SCECO</v>
      </c>
      <c r="J4" s="37" t="str">
        <f>IFERROR(VLOOKUP(D4,DB!A:G,7,0),"")</f>
        <v>Dead</v>
      </c>
      <c r="K4" s="37" t="s">
        <v>39101</v>
      </c>
      <c r="L4" s="37" t="str">
        <f>IFERROR(VLOOKUP(D4,DB!A:I,9,0),"")</f>
        <v>Latis</v>
      </c>
    </row>
    <row r="5" spans="1:13" ht="48" customHeight="1">
      <c r="A5" s="154" t="s">
        <v>39102</v>
      </c>
      <c r="B5" s="154" t="str">
        <f>IFERROR(VLOOKUP(D5,DB!A:K,11,0),"")</f>
        <v>R5</v>
      </c>
      <c r="C5" s="154">
        <v>1</v>
      </c>
      <c r="D5" s="154" t="s">
        <v>34781</v>
      </c>
      <c r="E5" s="154" t="s">
        <v>39079</v>
      </c>
      <c r="F5" s="155">
        <v>45948.661111111112</v>
      </c>
      <c r="G5" s="156">
        <f ca="1">IFERROR(NOW()-F5,"")</f>
        <v>3.9307421296252869</v>
      </c>
      <c r="H5" s="155">
        <v>45948.661111111112</v>
      </c>
      <c r="I5" s="154" t="str">
        <f>IFERROR(VLOOKUP(D5,DB!A:F,6,0),"")</f>
        <v>SCECO</v>
      </c>
      <c r="J5" s="154" t="str">
        <f>IFERROR(VLOOKUP(D5,DB!A:G,7,0),"")</f>
        <v>Dead</v>
      </c>
      <c r="K5" s="154" t="s">
        <v>39103</v>
      </c>
      <c r="L5" s="154" t="str">
        <f>IFERROR(VLOOKUP(D5,DB!A:I,9,0),"")</f>
        <v>Latis</v>
      </c>
    </row>
    <row r="6" spans="1:13" ht="15">
      <c r="A6" s="161"/>
      <c r="B6" s="161" t="str">
        <f>IFERROR(VLOOKUP(D6,DB!A:K,11,0),"")</f>
        <v/>
      </c>
      <c r="C6" s="161"/>
      <c r="D6" s="161"/>
      <c r="E6" s="161"/>
      <c r="F6" s="162"/>
      <c r="G6" s="163">
        <f ca="1">IFERROR(NOW()-F6,"")</f>
        <v>45952.591853240738</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45952.591853240738</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45952.591853240738</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45952.591853240738</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45952.591853240738</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45952.591853240738</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45952.591853240738</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45952.591853240738</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45952.591853240738</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45952.591853240738</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45952.591853240738</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45952.591853240738</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45952.591853240738</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45952.591853240738</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45952.591853240738</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45952.591853240738</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45952.591853240738</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45952.591853240738</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45952.591853240738</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45952.591853240738</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45952.591853240738</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45952.591853240738</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45952.591853240738</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45952.591853240738</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45952.591853240738</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45952.591853240738</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45952.591853240738</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45952.591853240738</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45952.591853240738</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45952.591853240738</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45952.591853240738</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45952.591853240738</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45952.591853240738</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45952.591853240738</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45952.591853240738</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45952.591853240738</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45952.591853240738</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45952.591853240738</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45952.591853240738</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45952.591853240738</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45952.591853240738</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45952.591853240738</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45952.591853240738</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45952.591853240738</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45952.591853240738</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45952.591853240738</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45952.591853240738</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45952.591853240738</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45952.591853240738</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45952.591853240738</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45952.591853240738</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45952.591853240738</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45952.591853240738</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45952.591853240738</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45952.591853240738</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45952.591853240738</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45952.591853240738</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45952.591853240738</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45952.591853240738</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45952.591853240738</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45952.591853240738</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45952.591853240738</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45952.591853240738</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45952.591853240738</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45952.591853240738</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45952.591853240738</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45952.591853240738</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45952.591853240738</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45952.591853240738</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45952.591853240738</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45952.591853240738</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45952.591853240738</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45952.591853240738</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45952.591853240738</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45952.591853240738</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45952.591853240738</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45952.591853240738</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45952.591853240738</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45952.591853240738</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45952.591853240738</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45952.591853240738</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45952.591853240738</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45952.591853240738</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45952.591853240738</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45952.591853240738</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45952.591853240738</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45952.591853240738</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45952.591853240738</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45952.591853240738</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45952.591853240738</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45952.591853240738</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45952.591853240738</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45952.591853240738</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45952.591853240738</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45952.591853240738</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45952.591853240738</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45952.591853240738</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45952.591853240738</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45952.591853240738</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45952.591853240738</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45952.591853240738</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45952.591853240738</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45952.591853240738</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45952.591853240738</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45952.591853240738</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45952.591853240738</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45952.591853240738</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45952.591853240738</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45952.591853240738</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45952.591853240738</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45952.591853240738</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45952.591853240738</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45952.591853240738</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45952.591853240738</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45952.591853240738</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45952.591853240738</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45952.591853240738</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45952.591853240738</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45952.591853240738</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45952.591853240738</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45952.591853240738</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45952.591853240738</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45952.591853240738</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45952.591853240738</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45952.591853240738</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45952.591853240738</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45952.591853240738</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45952.591853240738</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45952.591853240738</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45952.591853240738</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45952.591853240738</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45952.591853240738</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45952.591853240738</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45952.591853240738</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45952.591853240738</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45952.591853240738</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45952.591853240738</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45952.591853240738</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45952.591853240738</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45952.591853240738</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45952.591853240738</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45952.591853240738</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45952.591853240738</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45952.591853240738</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45952.591853240738</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45952.591853240738</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45952.591853240738</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45952.591853240738</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45952.591853240738</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45952.591853240738</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45952.591853240738</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45952.591853240738</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45952.591853240738</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45952.591853240738</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45952.591853240738</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45952.591853240738</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45952.591853240738</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45952.591853240738</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45952.591853240738</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45952.591853240738</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45952.591853240738</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45952.591853240738</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45952.591853240738</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45952.591853240738</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45952.591853240738</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45952.591853240738</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45952.591853240738</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45952.591853240738</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45952.591853240738</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45952.591853240738</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45952.591853240738</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45952.591853240738</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45952.591853240738</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45952.591853240738</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45952.591853240738</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45952.591853240738</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45952.591853240738</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45952.591853240738</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45952.591853240738</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45952.591853240738</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45952.591853240738</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45952.591853240738</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45952.591853240738</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45952.591853240738</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45952.591853240738</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45952.591853240738</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45952.591853240738</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45952.591853240738</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45952.591853240738</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45952.591853240738</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45952.591853240738</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45952.591853240738</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45952.591853240738</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45952.591853240738</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45952.591853240738</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45952.591853240738</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45952.591853240738</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45952.591853240738</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45952.591853240738</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45952.591853240738</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45952.591853240738</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45952.591853240738</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45952.591853240738</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45952.591853240738</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45952.591853240738</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45952.591853240738</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45952.591853240738</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45952.591853240738</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45952.591853240738</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45952.591853240738</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45952.591853240738</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45952.591853240738</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45952.591853240738</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45952.591853240738</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45952.591853240738</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45952.591853240738</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45952.591853240738</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45952.591853240738</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45952.591853240738</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45952.591853240738</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45952.591853240738</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45952.591853240738</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45952.591853240738</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45952.591853240738</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45952.591853240738</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45952.591853240738</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45952.591853240738</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45952.591853240738</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45952.591853240738</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45952.591853240738</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45952.591853240738</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45952.591853240738</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45952.591853240738</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45952.591853240738</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45952.591853240738</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45952.591853240738</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45952.591853240738</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45952.591853240738</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45952.591853240738</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45952.591853240738</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45952.591853240738</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45952.591853240738</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45952.591853240738</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45952.591853240738</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45952.591853240738</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45952.591853240738</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45952.591853240738</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45952.591853240738</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45952.591853240738</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45952.591853240738</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45952.591853240738</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45952.591853240738</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45952.591853240738</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45952.591853240738</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45952.591853240738</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45952.591853240738</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45952.591853240738</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45952.591853240738</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45952.591853240738</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45952.591853240738</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45952.591853240738</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45952.591853240738</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45952.591853240738</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45952.591853240738</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45952.591853240738</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45952.591853240738</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45952.591853240738</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45952.591853240738</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45952.591853240738</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45952.591853240738</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45952.591853240738</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45952.591853240738</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45952.591853240738</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45952.591853240738</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45952.591853240738</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45952.591853240738</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45952.591853240738</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45952.591853240738</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45952.591853240738</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45952.591853240738</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45952.591853240738</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45952.591853240738</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45952.591853240738</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45952.591853240738</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45952.591853240738</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45952.591853240738</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45952.591853240738</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45952.591853240738</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45952.591853240738</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45952.591853240738</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45952.591853240738</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45952.591853240738</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45952.591853240738</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45952.591853240738</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45952.591853240738</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45952.591853240738</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45952.591853240738</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45952.591853240738</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45952.591853240738</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45952.591853240738</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45952.591853240738</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45952.591853240738</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45952.591853240738</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45952.591853240738</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45952.591853240738</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45952.591853240738</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45952.591853240738</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45952.591853240738</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45952.591853240738</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45952.591853240738</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45952.591853240738</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45952.591853240738</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45952.591853240738</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45952.591853240738</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45952.591853240738</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45952.591853240738</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45952.591853240738</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45952.591853240738</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45952.591853240738</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45952.591853240738</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45952.591853240738</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45952.591853240738</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45952.591853240738</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45952.591853240738</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45952.591853240738</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45952.591853240738</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45952.591853240738</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45952.591853240738</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45952.591853240738</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45952.591853240738</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45952.591853240738</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45952.591853240738</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45952.591853240738</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45952.591853240738</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45952.591853240738</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45952.591853240738</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45952.591853240738</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45952.591853240738</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45952.591853240738</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45952.591853240738</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45952.591853240738</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45952.591853240738</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45952.591853240738</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45952.591853240738</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45952.591853240738</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45952.591853240738</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45952.591853240738</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45952.591853240738</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45952.591853240738</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45952.591853240738</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45952.591853240738</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45952.591853240738</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45952.591853240738</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45952.591853240738</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45952.591853240738</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45952.591853240738</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45952.591853240738</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45952.591853240738</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45952.591853240738</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45952.591853240738</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45952.591853240738</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45952.591853240738</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45952.591853240738</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45952.591853240738</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45952.591853240738</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45952.591853240738</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45952.591853240738</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45952.591853240738</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45952.591853240738</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45952.591853240738</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45952.591853240738</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45952.591853240738</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45952.591853240738</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45952.591853240738</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45952.591853240738</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45952.591853240738</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45952.591853240738</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45952.591853240738</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45952.591853240738</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45952.591853240738</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45952.591853240738</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45952.591853240738</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45952.591853240738</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45952.591853240738</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45952.591853240738</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45952.591853240738</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45952.591853240738</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45952.591853240738</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45952.591853240738</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45952.591853240738</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45952.591853240738</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45952.591853240738</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45952.591853240738</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45952.591853240738</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45952.591853240738</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45952.591853240738</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45952.591853240738</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45952.591853240738</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45952.591853240738</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45952.591853240738</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45952.591853240738</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45952.591853240738</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45952.591853240738</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45952.591853240738</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45952.591853240738</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45952.591853240738</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45952.591853240738</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45952.591853240738</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45952.591853240738</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45952.591853240738</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45952.591853240738</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45952.591853240738</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45952.591853240738</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45952.591853240738</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45952.591853240738</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45952.591853240738</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45952.591853240738</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45952.591853240738</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45952.591853240738</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45952.591853240738</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45952.591853240738</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45952.591853240738</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45952.591853240738</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45952.591853240738</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45952.591853240738</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45952.591853240738</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45952.591853240738</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45952.591853240738</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45952.591853240738</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45952.591853240738</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45952.591853240738</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45952.591853240738</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45952.591853240738</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45952.591853240738</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45952.591853240738</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45952.591853240738</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45952.591853240738</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45952.591853240738</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45952.591853240738</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45952.591853240738</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45952.591853240738</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45952.591853240738</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45952.591853240738</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45952.591853240738</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45952.591853240738</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45952.591853240738</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45952.591853240738</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45952.591853240738</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45952.591853240738</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45952.591853240738</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45952.591853240738</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45952.591853240738</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45952.591853240738</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45952.591853240738</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45952.591853240738</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45952.591853240738</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45952.591853240738</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45952.591853240738</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45952.591853240738</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45952.591853240738</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45952.591853240738</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45952.591853240738</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45952.591853240738</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45952.591853240738</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45952.591853240738</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45952.591853240738</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45952.591853240738</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45952.591853240738</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45952.591853240738</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45952.591853240738</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45952.591853240738</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45952.591853240738</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45952.591853240738</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45952.591853240738</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45952.591853240738</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45952.591853240738</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45952.591853240738</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45952.591853240738</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45952.591853240738</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45952.591853240738</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45952.591853240738</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45952.591853240738</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45952.591853240738</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45952.591853240738</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45952.591853240738</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45952.591853240738</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45952.591853240738</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45952.591853240738</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45952.591853240738</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45952.591853240738</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45952.591853240738</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45952.591853240738</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45952.591853240738</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45952.591853240738</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45952.591853240738</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45952.591853240738</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45952.591853240738</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45952.591853240738</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45952.591853240738</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45952.591853240738</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45952.591853240738</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45952.591853240738</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45952.591853240738</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6"/>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2</v>
      </c>
      <c r="D2" s="105" t="s">
        <v>32693</v>
      </c>
      <c r="E2" s="108" t="s">
        <v>38998</v>
      </c>
      <c r="F2" s="109">
        <v>45952.537546296298</v>
      </c>
      <c r="G2" s="78">
        <f ca="1">IFERROR(NOW()-F2,"-")</f>
        <v>5.4306944439304061E-2</v>
      </c>
      <c r="H2" s="109">
        <v>45952.560370370367</v>
      </c>
      <c r="I2" s="105" t="str">
        <f>IFERROR(VLOOKUP(D2,DB!A:F,6,0),"")</f>
        <v>Generator-DG</v>
      </c>
      <c r="J2" s="104" t="str">
        <f>IFERROR(VLOOKUP(D2,DB!A:G,7,0),"")</f>
        <v>Dead</v>
      </c>
      <c r="K2" s="110" t="s">
        <v>39105</v>
      </c>
      <c r="L2" s="111" t="str">
        <f>IFERROR(VLOOKUP(D2,DB!A:I,9,0),"")</f>
        <v>Latis</v>
      </c>
    </row>
    <row r="3" spans="1:16383" ht="31.5" customHeight="1">
      <c r="A3" s="106"/>
      <c r="B3" s="105" t="str">
        <f>IFERROR(VLOOKUP(D3,DB!A:K,11,0),"")</f>
        <v/>
      </c>
      <c r="C3" s="107"/>
      <c r="D3" s="105"/>
      <c r="E3" s="108"/>
      <c r="F3" s="109"/>
      <c r="G3" s="78">
        <f ca="1">IFERROR(NOW()-F3,"-")</f>
        <v>45952.591853240738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45952.591853240738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45952.591853240738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45952.591853240738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45952.591853240738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45952.591853240738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45952.591853240738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45952.591853240738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45952.591853240738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45952.591853240738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45952.591853240738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45952.591853240738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45952.591853240738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45952.591853240738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45952.591853240738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45952.591853240738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45952.591853240738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45952.591853240738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45952.591853240738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45952.591853240738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45952.591853240738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45952.591853240738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45952.591853240738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45952.591853240738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45952.591853240738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45952.591853240738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45952.591853240738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45952.591853240738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45952.591853240738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45952.591853240738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45952.591853240738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45952.591853240738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45952.591853240738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45952.591853240738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45952.591853240738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45952.591853240738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45952.591853240738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45952.591853240738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45952.591853240738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45952.591853240738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45952.591853240738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45952.591853240738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45952.591853240738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45952.591853240738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45952.591853240738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45952.591853240738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45952.591853240738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45952.591853240738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45952.591853240738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45952.591853240738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45952.591853240738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45952.591853240738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45952.591853240738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45952.591853240738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45952.591853240738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45952.591853240738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45952.591853240738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45952.591853240738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45952.591853240738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45952.591853240738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45952.591853240738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45952.591853240738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45952.591853240738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45952.591853240738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45952.591853240738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45952.591853240738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45952.591853240738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45952.591853240738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45952.591853240738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45952.591853240738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45952.591853240738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45952.591853240738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45952.591853240738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45952.591853240738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45952.591853240738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45952.591853240738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45952.591853240738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45952.591853240738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45952.591853240738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45952.591853240738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45952.591853240738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45952.591853240738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45952.591853240738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45952.591853240738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45952.591853240738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45952.591853240738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45952.591853240738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45952.591853240738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45952.591853240738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45952.591853240738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45952.591853240738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45952.591853240738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45952.591853240738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45952.591853240738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45952.591853240738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45952.591853240738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45952.591853240738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45952.591853240738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45952.591853240738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45952.591853240738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45952.591853240738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45952.591853240738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45952.591853240738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45952.591853240738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45952.591853240738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45952.591853240738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45952.591853240738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45952.591853240738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45952.591853240738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45952.591853240738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45952.591853240738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45952.591853240738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45952.591853240738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45952.591853240738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45952.591853240738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45952.591853240738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45952.591853240738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45952.591853240738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45952.591853240738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45952.591853240738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45952.591853240738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45952.591853240738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45952.591853240738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45952.591853240738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45952.591853240738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45952.591853240738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45952.591853240738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45952.591853240738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45952.591853240738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45952.591853240738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45952.591853240738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45952.591853240738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45952.591853240738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45952.591853240738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45952.591853240738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45952.591853240738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45952.591853240738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45952.591853240738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45952.591853240738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45952.591853240738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45952.591853240738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45952.591853240738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45952.591853240738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45952.591853240738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45952.591853240738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45952.591853240738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45952.591853240738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45952.591853240738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45952.591853240738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45952.591853240738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45952.591853240738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45952.591853240738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45952.591853240738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45952.591853240738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45952.591853240738</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45952.591853240738</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45952.591853240738</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45952.591853240738</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45952.591853240738</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45952.591853240738</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45952.591853240738</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45952.591853240738</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45952.591853240738</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45952.591853240738</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45952.591853240738</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45952.591853240738</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45952.591853240738</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45952.591853240738</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45952.591853240738</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45952.591853240738</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45952.591853240738</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45952.591853240738</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45952.591853240738</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45952.591853240738</v>
      </c>
      <c r="H176" s="109"/>
      <c r="I176" s="105" t="str">
        <f>IFERROR(VLOOKUP(D176,DB!A:F,6,0),"")</f>
        <v/>
      </c>
      <c r="J176" s="104" t="str">
        <f>IFERROR(VLOOKUP(D176,DB!A:G,7,0),"")</f>
        <v/>
      </c>
      <c r="K176" s="110"/>
      <c r="L176" s="111" t="str">
        <f>IFERROR(VLOOKUP(D176,DB!A:I,9,0),"")</f>
        <v/>
      </c>
    </row>
  </sheetData>
  <dataValidations count="2">
    <dataValidation allowBlank="1" showInputMessage="1" showErrorMessage="1" sqref="E1" xr:uid="{380493DB-286A-4683-AF55-C78F04945A49}"/>
    <dataValidation type="list" allowBlank="1" showInputMessage="1" showErrorMessage="1" sqref="E2:E1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2025-10-22T11:12:16Z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