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89" documentId="13_ncr:1_{F6CB121F-512D-4AA6-A0C1-0FB36C537598}" xr6:coauthVersionLast="47" xr6:coauthVersionMax="47" xr10:uidLastSave="{292733FA-2280-45B4-ADA0-75D238261EF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B10" i="6"/>
  <c r="B11" i="6"/>
  <c r="B12" i="6"/>
  <c r="B13" i="6"/>
  <c r="B14"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I7" i="6"/>
  <c r="J7" i="6"/>
  <c r="L7" i="6"/>
  <c r="I8" i="6"/>
  <c r="J8" i="6"/>
  <c r="L8" i="6"/>
  <c r="I9" i="6"/>
  <c r="J9" i="6"/>
  <c r="L9" i="6"/>
  <c r="I10" i="6"/>
  <c r="J10" i="6"/>
  <c r="L10" i="6"/>
  <c r="I11" i="6"/>
  <c r="J11" i="6"/>
  <c r="L11" i="6"/>
  <c r="I12" i="6"/>
  <c r="J12" i="6"/>
  <c r="L12" i="6"/>
  <c r="I13" i="6"/>
  <c r="J13" i="6"/>
  <c r="L13"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<sst xmlns="http://schemas.openxmlformats.org/spreadsheetml/2006/main" count="178587" uniqueCount="39077">
  <si>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</si>
  <si>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</si>
  <si>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</si>
  <si>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</si>
  <si>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</si>
  <si>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</si>
  <si>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</si>
  <si>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</si>
  <si>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</si>
  <si>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</si>
  <si>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</si>
  <si>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</si>
  <si>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</si>
  <si>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</si>
  <si>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</si>
  <si>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</si>
  <si>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</si>
  <si>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</si>
  <si>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</si>
  <si>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</si>
  <si>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</si>
  <si>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</si>
  <si>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</si>
  <si>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</si>
  <si>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</si>
  <si>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</si>
  <si>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</si>
  <si>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</si>
  <si>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</si>
  <si>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</si>
  <si>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</si>
  <si>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</si>
  <si>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</si>
  <si>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</si>
  <si>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</si>
  <si>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</si>
  <si>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</si>
  <si>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</si>
  <si>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</si>
  <si>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</si>
  <si>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</si>
  <si>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</si>
  <si>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</si>
  <si>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</si>
  <si>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</si>
  <si>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</si>
  <si>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</si>
  <si>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</si>
  <si>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</si>
  <si>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</si>
  <si>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</si>
  <si>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</si>
  <si>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</si>
  <si>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</si>
  <si>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</si>
  <si>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</si>
  <si>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</si>
  <si>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</si>
  <si>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</si>
  <si>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</si>
  <si>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</si>
  <si>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</si>
  <si>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</si>
  <si>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</si>
  <si>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</si>
  <si>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</si>
  <si>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</si>
  <si>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</si>
  <si>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</si>
  <si>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</si>
  <si>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</si>
  <si>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</si>
  <si>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</si>
  <si>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</si>
  <si>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</si>
  <si>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</si>
  <si>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</si>
  <si>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</si>
  <si>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</si>
  <si>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</si>
  <si>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</si>
  <si>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</si>
  <si>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</si>
  <si>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</si>
  <si>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</si>
  <si>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</si>
  <si>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</si>
  <si>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</si>
  <si>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</si>
  <si>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</si>
  <si>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</si>
  <si>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</si>
  <si>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</si>
  <si>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</si>
  <si>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</si>
  <si>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</si>
  <si>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</si>
  <si>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</si>
  <si>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</si>
  <si>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</si>
  <si>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</si>
  <si>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</si>
  <si>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</si>
  <si>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</si>
  <si>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</si>
  <si>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</si>
  <si>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</si>
  <si>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</si>
  <si>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</si>
  <si>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</si>
  <si>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</si>
  <si>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</si>
  <si>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</si>
  <si>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</si>
  <si>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</si>
  <si>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</si>
  <si>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</si>
  <si>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</si>
  <si>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</si>
  <si>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</si>
  <si>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</si>
  <si>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</si>
  <si>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</si>
  <si>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</si>
  <si>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</si>
  <si>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</si>
  <si>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</si>
  <si>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</si>
  <si>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</si>
  <si>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</si>
  <si>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</si>
  <si>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</si>
  <si>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</si>
  <si>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</si>
  <si>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</si>
  <si>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</si>
  <si>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</si>
  <si>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</si>
  <si>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</si>
  <si>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</si>
  <si>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</si>
  <si>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</si>
  <si>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</si>
  <si>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</si>
  <si>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</si>
  <si>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</si>
  <si>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</si>
  <si>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</si>
  <si>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</si>
  <si>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</si>
  <si>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</si>
  <si>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</si>
  <si>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</si>
  <si>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</si>
  <si>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</si>
  <si>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</si>
  <si>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</si>
  <si>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</si>
  <si>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</si>
  <si>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</si>
  <si>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</si>
  <si>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</si>
  <si>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</si>
  <si>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</si>
  <si>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</si>
  <si>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</si>
  <si>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</si>
  <si>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</si>
  <si>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</si>
  <si>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</si>
  <si>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</si>
  <si>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</si>
  <si>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</si>
  <si>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</si>
  <si>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</si>
  <si>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</si>
  <si>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</si>
  <si>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</si>
  <si>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</si>
  <si>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</si>
  <si>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</si>
  <si>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</si>
  <si>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</si>
  <si>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</si>
  <si>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</si>
  <si>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</si>
  <si>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</si>
  <si>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</si>
  <si>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</si>
  <si>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</si>
  <si>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</si>
  <si>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</si>
  <si>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</si>
  <si>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</si>
  <si>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</si>
  <si>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</si>
  <si>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</si>
  <si>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</si>
  <si>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</si>
  <si>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</si>
  <si>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</si>
  <si>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</si>
  <si>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</si>
  <si>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</si>
  <si>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</si>
  <si>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</si>
  <si>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</si>
  <si>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</si>
  <si>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</si>
  <si>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</si>
  <si>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</si>
  <si>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</si>
  <si>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</si>
  <si>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</si>
  <si>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</si>
  <si>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</si>
  <si>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</si>
  <si>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</si>
  <si>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</si>
  <si>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</si>
  <si>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</si>
  <si>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</si>
  <si>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</si>
  <si>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</si>
  <si>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</si>
  <si>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</si>
  <si>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</si>
  <si>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</si>
  <si>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</si>
  <si>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</si>
  <si>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</si>
  <si>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</si>
  <si>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</si>
  <si>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</si>
  <si>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</si>
  <si>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</si>
  <si>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</si>
  <si>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</si>
  <si>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</si>
  <si>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</si>
  <si>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</si>
  <si>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</si>
  <si>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</si>
  <si>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</si>
  <si>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</si>
  <si>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</si>
  <si>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</si>
  <si>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</si>
  <si>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</si>
  <si>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</si>
  <si>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</si>
  <si>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</si>
  <si>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</si>
  <si>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</si>
  <si>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</si>
  <si>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</si>
  <si>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</si>
  <si>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</si>
  <si>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</si>
  <si>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</si>
  <si>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</si>
  <si>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</si>
  <si>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</si>
  <si>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</si>
  <si>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</si>
  <si>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</si>
  <si>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</si>
  <si>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</si>
  <si>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</si>
  <si>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</si>
  <si>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</si>
  <si>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</si>
  <si>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</si>
  <si>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</si>
  <si>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</si>
  <si>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</si>
  <si>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</si>
  <si>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</si>
  <si>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</si>
  <si>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</si>
  <si>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</si>
  <si>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</si>
  <si>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</si>
  <si>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</si>
  <si>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</si>
  <si>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</si>
  <si>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</si>
  <si>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</si>
  <si>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</si>
  <si>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</si>
  <si>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</si>
  <si>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</si>
  <si>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</si>
  <si>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</si>
  <si>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</si>
  <si>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</si>
  <si>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</si>
  <si>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</si>
  <si>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</si>
  <si>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</si>
  <si>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</si>
  <si>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</si>
  <si>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</si>
  <si>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</si>
  <si>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</si>
  <si>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</si>
  <si>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</si>
  <si>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</si>
  <si>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</si>
  <si>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</si>
  <si>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</si>
  <si>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</si>
  <si>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</si>
  <si>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</si>
  <si>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</si>
  <si>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</si>
  <si>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</si>
  <si>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</si>
  <si>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</si>
  <si>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</si>
  <si>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</si>
  <si>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</si>
  <si>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</si>
  <si>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</si>
  <si>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</si>
  <si>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</si>
  <si>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</si>
  <si>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</si>
  <si>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</si>
  <si>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</si>
  <si>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</si>
  <si>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</si>
  <si>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</si>
  <si>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</si>
  <si>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</si>
  <si>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</si>
  <si>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</si>
  <si>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</si>
  <si>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</si>
  <si>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</si>
  <si>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</si>
  <si>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</si>
  <si>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</si>
  <si>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</si>
  <si>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</si>
  <si>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</si>
  <si>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</si>
  <si>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</si>
  <si>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</si>
  <si>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</si>
  <si>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</si>
  <si>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</si>
  <si>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</si>
  <si>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</si>
  <si>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</si>
  <si>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</si>
  <si>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</si>
  <si>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</si>
  <si>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</si>
  <si>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</si>
  <si>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</si>
  <si>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</si>
  <si>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</si>
  <si>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</si>
  <si>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</si>
  <si>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</si>
  <si>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</si>
  <si>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</si>
  <si>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</si>
  <si>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</si>
  <si>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</si>
  <si>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</si>
  <si>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</si>
  <si>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</si>
  <si>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</si>
  <si>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</si>
  <si>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</si>
  <si>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</si>
  <si>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</si>
  <si>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</si>
  <si>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</si>
  <si>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</si>
  <si>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</si>
  <si>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</si>
  <si>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</si>
  <si>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</si>
  <si>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</si>
  <si>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</si>
  <si>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</si>
  <si>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</si>
  <si>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</si>
  <si>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</si>
  <si>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</si>
  <si>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</si>
  <si>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</si>
  <si>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</si>
  <si>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</si>
  <si>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</si>
  <si>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</si>
  <si>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</si>
  <si>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</si>
  <si>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</si>
  <si>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</si>
  <si>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</si>
  <si>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</si>
  <si>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</si>
  <si>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</si>
  <si>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</si>
  <si>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</si>
  <si>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</si>
  <si>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</si>
  <si>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</si>
  <si>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</si>
  <si>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</si>
  <si>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</si>
  <si>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</si>
  <si>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</si>
  <si>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</si>
  <si>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</si>
  <si>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</si>
  <si>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</si>
  <si>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</si>
  <si>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</si>
  <si>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</si>
  <si>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</si>
  <si>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</si>
  <si>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</si>
  <si>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</si>
  <si>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</si>
  <si>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</si>
  <si>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</si>
  <si>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</si>
  <si>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</si>
  <si>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</si>
  <si>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</si>
  <si>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</si>
  <si>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</si>
  <si>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</si>
  <si>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</si>
  <si>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</si>
  <si>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</si>
  <si>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</si>
  <si>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</si>
  <si>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</si>
  <si>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</si>
  <si>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</si>
  <si>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</si>
  <si>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</si>
  <si>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</si>
  <si>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</si>
  <si>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</si>
  <si>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</si>
  <si>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</si>
  <si>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</si>
  <si>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</si>
  <si>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</si>
  <si>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</si>
  <si>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</si>
  <si>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</si>
  <si>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</si>
  <si>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</si>
  <si>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</si>
  <si>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</si>
  <si>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</si>
  <si>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</si>
  <si>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</si>
  <si>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</si>
  <si>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</si>
  <si>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</si>
  <si>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</si>
  <si>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</si>
  <si>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</si>
  <si>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</si>
  <si>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</si>
  <si>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</si>
  <si>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</si>
  <si>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</si>
  <si>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</si>
  <si>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</si>
  <si>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</si>
  <si>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</si>
  <si>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</si>
  <si>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</si>
  <si>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</si>
  <si>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</si>
  <si>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</si>
  <si>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</si>
  <si>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</si>
  <si>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</si>
  <si>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</si>
  <si>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</si>
  <si>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</si>
  <si>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</si>
  <si>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</si>
  <si>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</si>
  <si>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</si>
  <si>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</si>
  <si>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</si>
  <si>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</si>
  <si>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</si>
  <si>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</si>
  <si>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</si>
  <si>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</si>
  <si>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</si>
  <si>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</si>
  <si>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</si>
  <si>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</si>
  <si>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</si>
  <si>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</si>
  <si>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</si>
  <si>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</si>
  <si>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</si>
  <si>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</si>
  <si>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</si>
  <si>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</si>
  <si>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</si>
  <si>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</si>
  <si>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</si>
  <si>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</si>
  <si>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</si>
  <si>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</si>
  <si>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</si>
  <si>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</si>
  <si>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</si>
  <si>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</si>
  <si>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</si>
  <si>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</si>
  <si>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</si>
  <si>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</si>
  <si>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</si>
  <si>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</si>
  <si>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</si>
  <si>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</si>
  <si>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</si>
  <si>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</si>
  <si>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</si>
  <si>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</si>
  <si>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</si>
  <si>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</si>
  <si>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</si>
  <si>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</si>
  <si>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</si>
  <si>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</si>
  <si>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</si>
  <si>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</si>
  <si>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</si>
  <si>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</si>
  <si>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</si>
  <si>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</si>
  <si>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</si>
  <si>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</si>
  <si>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</si>
  <si>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</si>
  <si>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</si>
  <si>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</si>
  <si>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</si>
  <si>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</si>
  <si>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</si>
  <si>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</si>
  <si>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</si>
  <si>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</si>
  <si>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</si>
  <si>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</si>
  <si>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</si>
  <si>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</si>
  <si>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</si>
  <si>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</si>
  <si>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</si>
  <si>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</si>
  <si>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</si>
  <si>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</si>
  <si>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</si>
  <si>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</si>
  <si>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</si>
  <si>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</si>
  <si>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</si>
  <si>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</si>
  <si>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</si>
  <si>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</si>
  <si>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</si>
  <si>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</si>
  <si>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</si>
  <si>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</si>
  <si>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</si>
  <si>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</si>
  <si>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</si>
  <si>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</si>
  <si>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</si>
  <si>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</si>
  <si>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</si>
  <si>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</si>
  <si>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</si>
  <si>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</si>
  <si>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</si>
  <si>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</si>
  <si>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</si>
  <si>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</si>
  <si>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</si>
  <si>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</si>
  <si>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</si>
  <si>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</si>
  <si>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</si>
  <si>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</si>
  <si>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</si>
  <si>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</si>
  <si>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</si>
  <si>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</si>
  <si>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</si>
  <si>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</si>
  <si>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</si>
  <si>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</si>
  <si>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</si>
  <si>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</si>
  <si>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</si>
  <si>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</si>
  <si>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</si>
  <si>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</si>
  <si>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</si>
  <si>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</si>
  <si>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</si>
  <si>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</si>
  <si>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</si>
  <si>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</si>
  <si>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</si>
  <si>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</si>
  <si>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</si>
  <si>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</si>
  <si>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</si>
  <si>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</si>
  <si>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</si>
  <si>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</si>
  <si>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</si>
  <si>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</si>
  <si>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</si>
  <si>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</si>
  <si>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</si>
  <si>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</si>
  <si>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</si>
  <si>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</si>
  <si>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</si>
  <si>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</si>
  <si>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</si>
  <si>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</si>
  <si>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</si>
  <si>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</si>
  <si>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</si>
  <si>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</si>
  <si>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</si>
  <si>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</si>
  <si>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</si>
  <si>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</si>
  <si>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</si>
  <si>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</si>
  <si>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</si>
  <si>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</si>
  <si>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</si>
  <si>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</si>
  <si>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</si>
  <si>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</si>
  <si>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</si>
  <si>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</si>
  <si>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</si>
  <si>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</si>
  <si>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</si>
  <si>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</si>
  <si>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</si>
  <si>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</si>
  <si>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</si>
  <si>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</si>
  <si>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</si>
  <si>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</si>
  <si>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</si>
  <si>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</si>
  <si>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</si>
  <si>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</si>
  <si>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</si>
  <si>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</si>
  <si>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</si>
  <si>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</si>
  <si>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</si>
  <si>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</si>
  <si>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</si>
  <si>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</si>
  <si>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</si>
  <si>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</si>
  <si>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</si>
  <si>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</si>
  <si>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</si>
  <si>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</si>
  <si>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</si>
  <si>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</si>
  <si>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</si>
  <si>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</si>
  <si>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</si>
  <si>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</si>
  <si>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</si>
  <si>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</si>
  <si>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</si>
  <si>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</si>
  <si>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</si>
  <si>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</si>
  <si>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</si>
  <si>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</si>
  <si>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</si>
  <si>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</si>
  <si>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</si>
  <si>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</si>
  <si>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</si>
  <si>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</si>
  <si>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</si>
  <si>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</si>
  <si>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</si>
  <si>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</si>
  <si>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</si>
  <si>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</si>
  <si>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</si>
  <si>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</si>
  <si>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</si>
  <si>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</si>
  <si>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</si>
  <si>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</si>
  <si>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</si>
  <si>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</si>
  <si>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</si>
  <si>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</si>
  <si>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</si>
  <si>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</si>
  <si>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</si>
  <si>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</si>
  <si>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</si>
  <si>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</si>
  <si>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</si>
  <si>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</si>
  <si>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</si>
  <si>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</si>
  <si>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</si>
  <si>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</si>
  <si>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</si>
  <si>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</si>
  <si>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</si>
  <si>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</si>
  <si>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</si>
  <si>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</si>
  <si>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</si>
  <si>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</si>
  <si>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</si>
  <si>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</si>
  <si>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</si>
  <si>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</si>
  <si>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</si>
  <si>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</si>
  <si>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</si>
  <si>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</si>
  <si>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</si>
  <si>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</si>
  <si>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</si>
  <si>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</si>
  <si>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</si>
  <si>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</si>
  <si>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</si>
  <si>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</si>
  <si>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</si>
  <si>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</si>
  <si>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</si>
  <si>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</si>
  <si>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</si>
  <si>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</si>
  <si>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</si>
  <si>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</si>
  <si>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</si>
  <si>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</si>
  <si>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</si>
  <si>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</si>
  <si>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</si>
  <si>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</si>
  <si>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</si>
  <si>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</si>
  <si>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</si>
  <si>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</si>
  <si>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</si>
  <si>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</si>
  <si>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</si>
  <si>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</si>
  <si>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</si>
  <si>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</si>
  <si>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</si>
  <si>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</si>
  <si>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</si>
  <si>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</si>
  <si>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</si>
  <si>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</si>
  <si>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</si>
  <si>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</si>
  <si>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</si>
  <si>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</si>
  <si>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</si>
  <si>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</si>
  <si>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</si>
  <si>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</si>
  <si>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</si>
  <si>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</si>
  <si>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</si>
  <si>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</si>
  <si>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</si>
  <si>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</si>
  <si>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</si>
  <si>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</si>
  <si>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</si>
  <si>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</si>
  <si>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</si>
  <si>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</si>
  <si>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</si>
  <si>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</si>
  <si>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</si>
  <si>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</si>
  <si>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</si>
  <si>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</si>
  <si>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</si>
  <si>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</si>
  <si>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</si>
  <si>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</si>
  <si>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</si>
  <si>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</si>
  <si>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</si>
  <si>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</si>
  <si>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</si>
  <si>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</si>
  <si>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</si>
  <si>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</si>
  <si>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</si>
  <si>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</si>
  <si>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</si>
  <si>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</si>
  <si>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</si>
  <si>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</si>
  <si>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</si>
  <si>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</si>
  <si>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</si>
  <si>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</si>
  <si>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</si>
  <si>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</si>
  <si>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</si>
  <si>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</si>
  <si>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</si>
  <si>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</si>
  <si>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</si>
  <si>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</si>
  <si>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</si>
  <si>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</si>
  <si>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</si>
  <si>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</si>
  <si>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</si>
  <si>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</si>
  <si>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</si>
  <si>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</si>
  <si>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</si>
  <si>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</si>
  <si>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</si>
  <si>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</si>
  <si>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</si>
  <si>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</si>
  <si>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</si>
  <si>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</si>
  <si>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</si>
  <si>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</si>
  <si>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</si>
  <si>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</si>
  <si>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</si>
  <si>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</si>
  <si>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</si>
  <si>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</si>
  <si>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</si>
  <si>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</si>
  <si>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</si>
  <si>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</si>
  <si>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</si>
  <si>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</si>
  <si>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</si>
  <si>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</si>
  <si>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</si>
  <si>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</si>
  <si>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</si>
  <si>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</si>
  <si>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</si>
  <si>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</si>
  <si>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</si>
  <si>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</si>
  <si>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</si>
  <si>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</si>
  <si>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</si>
  <si>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</si>
  <si>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</si>
  <si>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</si>
  <si>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</si>
  <si>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</si>
  <si>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</si>
  <si>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</si>
  <si>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</si>
  <si>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</si>
  <si>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</si>
  <si>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</si>
  <si>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</si>
  <si>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</si>
  <si>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</si>
  <si>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</si>
  <si>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</si>
  <si>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</si>
  <si>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</si>
  <si>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</si>
  <si>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</si>
  <si>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</si>
  <si>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</si>
  <si>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</si>
  <si>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</si>
  <si>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</si>
  <si>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</si>
  <si>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</si>
  <si>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</si>
  <si>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</si>
  <si>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</si>
  <si>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</si>
  <si>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</si>
  <si>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</si>
  <si>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</si>
  <si>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</si>
  <si>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</si>
  <si>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</si>
  <si>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</si>
  <si>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</si>
  <si>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</si>
  <si>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</si>
  <si>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</si>
  <si>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</si>
  <si>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</si>
  <si>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</si>
  <si>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</si>
  <si>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</si>
  <si>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</si>
  <si>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</si>
  <si>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</si>
  <si>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</si>
  <si>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</si>
  <si>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</si>
  <si>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</si>
  <si>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</si>
  <si>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</si>
  <si>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</si>
  <si>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</si>
  <si>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</si>
  <si>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</si>
  <si>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</si>
  <si>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</si>
  <si>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</si>
  <si>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</si>
  <si>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</si>
  <si>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</si>
  <si>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</si>
  <si>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</si>
  <si>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</si>
  <si>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</si>
  <si>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</si>
  <si>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</si>
  <si>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</si>
  <si>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</si>
  <si>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</si>
  <si>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</si>
  <si>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</si>
  <si>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</si>
  <si>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</si>
  <si>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</si>
  <si>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</si>
  <si>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</si>
  <si>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</si>
  <si>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</si>
  <si>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</si>
  <si>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</si>
  <si>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</si>
  <si>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</si>
  <si>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</si>
  <si>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</si>
  <si>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</si>
  <si>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</si>
  <si>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</si>
  <si>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</si>
  <si>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</si>
  <si>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</si>
  <si>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</si>
  <si>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</si>
  <si>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</si>
  <si>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</si>
  <si>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</si>
  <si>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</si>
  <si>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</si>
  <si>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</si>
  <si>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</si>
  <si>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</si>
  <si>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</si>
  <si>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</si>
  <si>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</si>
  <si>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</si>
  <si>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</si>
  <si>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</si>
  <si>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</si>
  <si>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</si>
  <si>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</si>
  <si>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</si>
  <si>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</si>
  <si>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</si>
  <si>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</si>
  <si>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</si>
  <si>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</si>
  <si>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</si>
  <si>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</si>
  <si>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</si>
  <si>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</si>
  <si>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</si>
  <si>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</si>
  <si>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</si>
  <si>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</si>
  <si>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</si>
  <si>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</si>
  <si>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</si>
  <si>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</si>
  <si>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</si>
  <si>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</si>
  <si>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</si>
  <si>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</si>
  <si>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</si>
  <si>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</si>
  <si>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</si>
  <si>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</si>
  <si>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</si>
  <si>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</si>
  <si>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</si>
  <si>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</si>
  <si>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</si>
  <si>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</si>
  <si>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</si>
  <si>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</si>
  <si>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</si>
  <si>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</si>
  <si>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</si>
  <si>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</si>
  <si>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</si>
  <si>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</si>
  <si>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</si>
  <si>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</si>
  <si>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</si>
  <si>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</si>
  <si>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</si>
  <si>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</si>
  <si>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</si>
  <si>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</si>
  <si>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</si>
  <si>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</si>
  <si>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</si>
  <si>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</si>
  <si>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</si>
  <si>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</si>
  <si>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</si>
  <si>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</si>
  <si>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</si>
  <si>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</si>
  <si>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</si>
  <si>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</si>
  <si>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</si>
  <si>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</si>
  <si>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</si>
  <si>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</si>
  <si>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</si>
  <si>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</si>
  <si>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</si>
  <si>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</si>
  <si>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</si>
  <si>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</si>
  <si>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</si>
  <si>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</si>
  <si>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</si>
  <si>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</si>
  <si>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</si>
  <si>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</si>
  <si>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</si>
  <si>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</si>
  <si>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</si>
  <si>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</si>
  <si>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</si>
  <si>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</si>
  <si>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</si>
  <si>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</si>
  <si>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</si>
  <si>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</si>
  <si>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</si>
  <si>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</si>
  <si>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</si>
  <si>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</si>
  <si>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</si>
  <si>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</si>
  <si>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</si>
  <si>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</si>
  <si>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</si>
  <si>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</si>
  <si>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</si>
  <si>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</si>
  <si>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</si>
  <si>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</si>
  <si>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</si>
  <si>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</si>
  <si>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</si>
  <si>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</si>
  <si>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</si>
  <si>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</si>
  <si>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</si>
  <si>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</si>
  <si>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</si>
  <si>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</si>
  <si>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</si>
  <si>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</si>
  <si>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</si>
  <si>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</si>
  <si>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</si>
  <si>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</si>
  <si>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</si>
  <si>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</si>
  <si>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</si>
  <si>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</si>
  <si>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</si>
  <si>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</si>
  <si>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</si>
  <si>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</si>
  <si>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</si>
  <si>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</si>
  <si>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</si>
  <si>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</si>
  <si>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</si>
  <si>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</si>
  <si>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</si>
  <si>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</si>
  <si>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</si>
  <si>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</si>
  <si>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</si>
  <si>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</si>
  <si>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</si>
  <si>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</si>
  <si>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</si>
  <si>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</si>
  <si>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</si>
  <si>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</si>
  <si>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</si>
  <si>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</si>
  <si>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</si>
  <si>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</si>
  <si>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</si>
  <si>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</si>
  <si>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</si>
  <si>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</si>
  <si>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</si>
  <si>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</si>
  <si>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</si>
  <si>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</si>
  <si>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</si>
  <si>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</si>
  <si>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</si>
  <si>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</si>
  <si>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</si>
  <si>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</si>
  <si>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</si>
  <si>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</si>
  <si>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</si>
  <si>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</si>
  <si>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</si>
  <si>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</si>
  <si>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</si>
  <si>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</si>
  <si>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</si>
  <si>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</si>
  <si>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</si>
  <si>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</si>
  <si>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</si>
  <si>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</si>
  <si>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</si>
  <si>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</si>
  <si>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</si>
  <si>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</si>
  <si>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</si>
  <si>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</si>
  <si>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</si>
  <si>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</si>
  <si>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</si>
  <si>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</si>
  <si>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</si>
  <si>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</si>
  <si>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</si>
  <si>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</si>
  <si>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</si>
  <si>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</si>
  <si>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</si>
  <si>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</si>
  <si>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</si>
  <si>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</si>
  <si>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</si>
  <si>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</si>
  <si>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</si>
  <si>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</si>
  <si>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</si>
  <si>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</si>
  <si>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</si>
  <si>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</si>
  <si>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</si>
  <si>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</si>
  <si>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</si>
  <si>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</si>
  <si>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</si>
  <si>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</si>
  <si>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</si>
  <si>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</si>
  <si>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</si>
  <si>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</si>
  <si>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</si>
  <si>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</si>
  <si>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</si>
  <si>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</si>
  <si>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</si>
  <si>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</si>
  <si>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</si>
  <si>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</si>
  <si>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</si>
  <si>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</si>
  <si>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</si>
  <si>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</si>
  <si>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</si>
  <si>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</si>
  <si>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</si>
  <si>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</si>
  <si>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</si>
  <si>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</si>
  <si>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</si>
  <si>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</si>
  <si>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</si>
  <si>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</si>
  <si>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</si>
  <si>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</si>
  <si>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</si>
  <si>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</si>
  <si>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</si>
  <si>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</si>
  <si>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</si>
  <si>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</si>
  <si>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</si>
  <si>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</si>
  <si>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</si>
  <si>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</si>
  <si>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</si>
  <si>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</si>
  <si>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</si>
  <si>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</si>
  <si>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</si>
  <si>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</si>
  <si>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</si>
  <si>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</si>
  <si>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</si>
  <si>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</si>
  <si>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</si>
  <si>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</si>
  <si>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</si>
  <si>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</si>
  <si>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</si>
  <si>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</si>
  <si>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</si>
  <si>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</si>
  <si>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</si>
  <si>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</si>
  <si>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</si>
  <si>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</si>
  <si>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</si>
  <si>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</si>
  <si>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</si>
  <si>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</si>
  <si>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</si>
  <si>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</si>
  <si>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</si>
  <si>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</si>
  <si>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</si>
  <si>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</si>
  <si>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</si>
  <si>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</si>
  <si>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</si>
  <si>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</si>
  <si>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</si>
  <si>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</si>
  <si>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</si>
  <si>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</si>
  <si>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</si>
  <si>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</si>
  <si>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</si>
  <si>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</si>
  <si>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</si>
  <si>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</si>
  <si>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</si>
  <si>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</si>
  <si>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</si>
  <si>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</si>
  <si>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</si>
  <si>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</si>
  <si>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</si>
  <si>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</si>
  <si>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</si>
  <si>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</si>
  <si>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</si>
  <si>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</si>
  <si>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</si>
  <si>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</si>
  <si>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</si>
  <si>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</si>
  <si>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</si>
  <si>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</si>
  <si>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</si>
  <si>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</si>
  <si>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</si>
  <si>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</si>
  <si>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</si>
  <si>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</si>
  <si>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</si>
  <si>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</si>
  <si>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</si>
  <si>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</si>
  <si>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</si>
  <si>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</si>
  <si>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</si>
  <si>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</si>
  <si>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</si>
  <si>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</si>
  <si>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</si>
  <si>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</si>
  <si>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</si>
  <si>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</si>
  <si>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</si>
  <si>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</si>
  <si>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</si>
  <si>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</si>
  <si>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</si>
  <si>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</si>
  <si>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</si>
  <si>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</si>
  <si>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</si>
  <si>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</si>
  <si>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</si>
  <si>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</si>
  <si>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</si>
  <si>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</si>
  <si>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</si>
  <si>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</si>
  <si>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</si>
  <si>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</si>
  <si>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</si>
  <si>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</si>
  <si>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</si>
  <si>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</si>
  <si>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</si>
  <si>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</si>
  <si>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</si>
  <si>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</si>
  <si>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</si>
  <si>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</si>
  <si>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</si>
  <si>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</si>
  <si>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</si>
  <si>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</si>
  <si>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</si>
  <si>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</si>
  <si>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</si>
  <si>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</si>
  <si>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</si>
  <si>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</si>
  <si>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</si>
  <si>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</si>
  <si>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</si>
  <si>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</si>
  <si>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</si>
  <si>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</si>
  <si>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</si>
  <si>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</si>
  <si>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</si>
  <si>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</si>
  <si>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</si>
  <si>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</si>
  <si>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</si>
  <si>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</si>
  <si>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</si>
  <si>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</si>
  <si>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</si>
  <si>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</si>
  <si>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</si>
  <si>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</si>
  <si>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</si>
  <si>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</si>
  <si>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</si>
  <si>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</si>
  <si>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</si>
  <si>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</si>
  <si>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</si>
  <si>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</si>
  <si>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</si>
  <si>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</si>
  <si>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</si>
  <si>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</si>
  <si>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</si>
  <si>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</si>
  <si>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</si>
  <si>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</si>
  <si>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</si>
  <si>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</si>
  <si>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</si>
  <si>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</si>
  <si>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</si>
  <si>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</si>
  <si>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</si>
  <si>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</si>
  <si>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</si>
  <si>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</si>
  <si>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</si>
  <si>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</si>
  <si>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</si>
  <si>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</si>
  <si>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</si>
  <si>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</si>
  <si>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</si>
  <si>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</si>
  <si>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</si>
  <si>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</si>
  <si>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</si>
  <si>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</si>
  <si>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</si>
  <si>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</si>
  <si>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</si>
  <si>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</si>
  <si>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</si>
  <si>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</si>
  <si>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</si>
  <si>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</si>
  <si>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</si>
  <si>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</si>
  <si>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</si>
  <si>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</si>
  <si>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</si>
  <si>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</si>
  <si>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</si>
  <si>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</si>
  <si>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</si>
  <si>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</si>
  <si>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</si>
  <si>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</si>
  <si>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</si>
  <si>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</si>
  <si>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</si>
  <si>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</si>
  <si>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</si>
  <si>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</si>
  <si>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</si>
  <si>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</si>
  <si>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</si>
  <si>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</si>
  <si>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</si>
  <si>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</si>
  <si>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</si>
  <si>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</si>
  <si>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</si>
  <si>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</si>
  <si>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</si>
  <si>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</si>
  <si>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</si>
  <si>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</si>
  <si>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</si>
  <si>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</si>
  <si>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</si>
  <si>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</si>
  <si>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</si>
  <si>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</si>
  <si>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</si>
  <si>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</si>
  <si>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</si>
  <si>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</si>
  <si>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</si>
  <si>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</si>
  <si>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</si>
  <si>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</si>
  <si>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</si>
  <si>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</si>
  <si>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</si>
  <si>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</si>
  <si>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</si>
  <si>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</si>
  <si>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</si>
  <si>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</si>
  <si>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</si>
  <si>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</si>
  <si>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</si>
  <si>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</si>
  <si>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</si>
  <si>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</si>
  <si>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</si>
  <si>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</si>
  <si>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</si>
  <si>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</si>
  <si>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</si>
  <si>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</si>
  <si>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</si>
  <si>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</si>
  <si>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</si>
  <si>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</si>
  <si>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</si>
  <si>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</si>
  <si>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</si>
  <si>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</si>
  <si>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</si>
  <si>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</si>
  <si>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</si>
  <si>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</si>
  <si>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</si>
  <si>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</si>
  <si>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</si>
  <si>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</si>
  <si>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</si>
  <si>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</si>
  <si>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</si>
  <si>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</si>
  <si>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</si>
  <si>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</si>
  <si>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</si>
  <si>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</si>
  <si>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</si>
  <si>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</si>
  <si>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</si>
  <si>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</si>
  <si>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</si>
  <si>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</si>
  <si>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</si>
  <si>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</si>
  <si>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</si>
  <si>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</si>
  <si>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</si>
  <si>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</si>
  <si>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</si>
  <si>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</si>
  <si>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</si>
  <si>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</si>
  <si>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</si>
  <si>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</si>
  <si>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</si>
  <si>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</si>
  <si>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</si>
  <si>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</si>
  <si>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</si>
  <si>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</si>
  <si>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</si>
  <si>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</si>
  <si>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</si>
  <si>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</si>
  <si>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</si>
  <si>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</si>
  <si>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</si>
  <si>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</si>
  <si>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</si>
  <si>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</si>
  <si>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</si>
  <si>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</si>
  <si>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</si>
  <si>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</si>
  <si>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</si>
  <si>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</si>
  <si>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</si>
  <si>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</si>
  <si>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</si>
  <si>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</si>
  <si>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</si>
  <si>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</si>
  <si>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</si>
  <si>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</si>
  <si>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</si>
  <si>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</si>
  <si>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</si>
  <si>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</si>
  <si>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</si>
  <si>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</si>
  <si>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</si>
  <si>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</si>
  <si>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</si>
  <si>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</si>
  <si>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</si>
  <si>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</si>
  <si>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</si>
  <si>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</si>
  <si>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</si>
  <si>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</si>
  <si>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</si>
  <si>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</si>
  <si>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</si>
  <si>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</si>
  <si>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</si>
  <si>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</si>
  <si>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</si>
  <si>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</si>
  <si>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</si>
  <si>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</si>
  <si>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</si>
  <si>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</si>
  <si>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</si>
  <si>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</si>
  <si>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</si>
  <si>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</si>
  <si>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</si>
  <si>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</si>
  <si>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</si>
  <si>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</si>
  <si>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</si>
  <si>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</si>
  <si>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</si>
  <si>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</si>
  <si>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</si>
  <si>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</si>
  <si>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</si>
  <si>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</si>
  <si>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</si>
  <si>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</si>
  <si>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</si>
  <si>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</si>
  <si>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</si>
  <si>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</si>
  <si>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</si>
  <si>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</si>
  <si>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</si>
  <si>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</si>
  <si>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</si>
  <si>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</si>
  <si>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</si>
  <si>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</si>
  <si>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</si>
  <si>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</si>
  <si>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</si>
  <si>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</si>
  <si>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</si>
  <si>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</si>
  <si>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</si>
  <si>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</si>
  <si>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</si>
  <si>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</si>
  <si>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</si>
  <si>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</si>
  <si>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</si>
  <si>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</si>
  <si>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</si>
  <si>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</si>
  <si>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</si>
  <si>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</si>
  <si>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</si>
  <si>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</si>
  <si>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</si>
  <si>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</si>
  <si>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</si>
  <si>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</si>
  <si>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</si>
  <si>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</si>
  <si>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</si>
  <si>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</si>
  <si>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</si>
  <si>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</si>
  <si>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</si>
  <si>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</si>
  <si>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</si>
  <si>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</si>
  <si>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</si>
  <si>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</si>
  <si>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</si>
  <si>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</si>
  <si>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</si>
  <si>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</si>
  <si>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</si>
  <si>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</si>
  <si>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</si>
  <si>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</si>
  <si>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</si>
  <si>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</si>
  <si>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</si>
  <si>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</si>
  <si>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</si>
  <si>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</si>
  <si>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</si>
  <si>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</si>
  <si>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</si>
  <si>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</si>
  <si>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</si>
  <si>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</si>
  <si>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</si>
  <si>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</si>
  <si>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</si>
  <si>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</si>
  <si>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</si>
  <si>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</si>
  <si>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</si>
  <si>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</si>
  <si>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</si>
  <si>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</si>
  <si>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</si>
  <si>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</si>
  <si>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</si>
  <si>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</si>
  <si>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</si>
  <si>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</si>
  <si>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</si>
  <si>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</si>
  <si>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</si>
  <si>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</si>
  <si>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</si>
  <si>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</si>
  <si>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</si>
  <si>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</si>
  <si>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</si>
  <si>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</si>
  <si>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</si>
  <si>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</si>
  <si>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</si>
  <si>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</si>
  <si>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</si>
  <si>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</si>
  <si>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</si>
  <si>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</si>
  <si>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</si>
  <si>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</si>
  <si>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</si>
  <si>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</si>
  <si>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</si>
  <si>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</si>
  <si>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</si>
  <si>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</si>
  <si>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</si>
  <si>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</si>
  <si>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</si>
  <si>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</si>
  <si>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</si>
  <si>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</si>
  <si>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</si>
  <si>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</si>
  <si>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</si>
  <si>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</si>
  <si>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</si>
  <si>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</si>
  <si>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</si>
  <si>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</si>
  <si>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</si>
  <si>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</si>
  <si>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</si>
  <si>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</si>
  <si>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</si>
  <si>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</si>
  <si>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</si>
  <si>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</si>
  <si>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</si>
  <si>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</si>
  <si>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</si>
  <si>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</si>
  <si>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</si>
  <si>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</si>
  <si>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</si>
  <si>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</si>
  <si>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</si>
  <si>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</si>
  <si>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</si>
  <si>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</si>
  <si>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</si>
  <si>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</si>
  <si>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</si>
  <si>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</si>
  <si>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</si>
  <si>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</si>
  <si>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</si>
  <si>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</si>
  <si>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</si>
  <si>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</si>
  <si>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</si>
  <si>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</si>
  <si>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</si>
  <si>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</si>
  <si>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</si>
  <si>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</si>
  <si>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</si>
  <si>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</si>
  <si>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</si>
  <si>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</si>
  <si>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</si>
  <si>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</si>
  <si>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</si>
  <si>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</si>
  <si>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</si>
  <si>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</si>
  <si>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</si>
  <si>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</si>
  <si>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</si>
  <si>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</si>
  <si>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</si>
  <si>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</si>
  <si>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</si>
  <si>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</si>
  <si>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</si>
  <si>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</si>
  <si>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</si>
  <si>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</si>
  <si>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</si>
  <si>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</si>
  <si>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</si>
  <si>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</si>
  <si>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</si>
  <si>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</si>
  <si>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</si>
  <si>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</si>
  <si>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</si>
  <si>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</si>
  <si>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</si>
  <si>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</si>
  <si>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</si>
  <si>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</si>
  <si>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</si>
  <si>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</si>
  <si>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</si>
  <si>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</si>
  <si>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</si>
  <si>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</si>
  <si>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</si>
  <si>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</si>
  <si>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</si>
  <si>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</si>
  <si>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</si>
  <si>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</si>
  <si>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</si>
  <si>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</si>
  <si>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</si>
  <si>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</si>
  <si>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</si>
  <si>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</si>
  <si>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</si>
  <si>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</si>
  <si>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</si>
  <si>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</si>
  <si>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</si>
  <si>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</si>
  <si>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</si>
  <si>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</si>
  <si>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</si>
  <si>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</si>
  <si>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</si>
  <si>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</si>
  <si>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</si>
  <si>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</si>
  <si>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</si>
  <si>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</si>
  <si>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</si>
  <si>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</si>
  <si>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</si>
  <si>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</si>
  <si>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</si>
  <si>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</si>
  <si>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</si>
  <si>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</si>
  <si>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</si>
  <si>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</si>
  <si>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</si>
  <si>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</si>
  <si>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</si>
  <si>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</si>
  <si>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</si>
  <si>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</si>
  <si>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</si>
  <si>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</si>
  <si>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</si>
  <si>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</si>
  <si>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</si>
  <si>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</si>
  <si>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</si>
  <si>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</si>
  <si>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</si>
  <si>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</si>
  <si>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</si>
  <si>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</si>
  <si>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</si>
  <si>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</si>
  <si>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</si>
  <si>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</si>
  <si>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</si>
  <si>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</si>
  <si>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</si>
  <si>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</si>
  <si>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</si>
  <si>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</si>
  <si>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</si>
  <si>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</si>
  <si>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</si>
  <si>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</si>
  <si>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</si>
  <si>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</si>
  <si>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</si>
  <si>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</si>
  <si>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</si>
  <si>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</si>
  <si>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</si>
  <si>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</si>
  <si>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</si>
  <si>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</si>
  <si>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</si>
  <si>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</si>
  <si>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</si>
  <si>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</si>
  <si>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</si>
  <si>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</si>
  <si>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</si>
  <si>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</si>
  <si>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</si>
  <si>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</si>
  <si>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</si>
  <si>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</si>
  <si>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</si>
  <si>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</si>
  <si>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</si>
  <si>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</si>
  <si>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</si>
  <si>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</si>
  <si>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</si>
  <si>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</si>
  <si>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</si>
  <si>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</si>
  <si>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</si>
  <si>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</si>
  <si>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</si>
  <si>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</si>
  <si>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</si>
  <si>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</si>
  <si>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</si>
  <si>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</si>
  <si>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</si>
  <si>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</si>
  <si>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</si>
  <si>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</si>
  <si>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</si>
  <si>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</si>
  <si>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</si>
  <si>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</si>
  <si>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</si>
  <si>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</si>
  <si>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</si>
  <si>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</si>
  <si>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</si>
  <si>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</si>
  <si>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</si>
  <si>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</si>
  <si>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</si>
  <si>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</si>
  <si>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</si>
  <si>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</si>
  <si>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</si>
  <si>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</si>
  <si>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</si>
  <si>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</si>
  <si>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</si>
  <si>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</si>
  <si>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</si>
  <si>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</si>
  <si>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</si>
  <si>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</si>
  <si>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</si>
  <si>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</si>
  <si>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</si>
  <si>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</si>
  <si>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</si>
  <si>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</si>
  <si>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</si>
  <si>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</si>
  <si>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</si>
  <si>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</si>
  <si>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</si>
  <si>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</si>
  <si>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</si>
  <si>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</si>
  <si>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</si>
  <si>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</si>
  <si>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</si>
  <si>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</si>
  <si>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</si>
  <si>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</si>
  <si>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</si>
  <si>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</si>
  <si>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</si>
  <si>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</si>
  <si>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</si>
  <si>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</si>
  <si>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</si>
  <si>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</si>
  <si>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</si>
  <si>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</si>
  <si>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</si>
  <si>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</si>
  <si>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</si>
  <si>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</si>
  <si>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</si>
  <si>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</si>
  <si>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</si>
  <si>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</si>
  <si>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</si>
  <si>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</si>
  <si>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</si>
  <si>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</si>
  <si>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</si>
  <si>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</si>
  <si>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</si>
  <si>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</si>
  <si>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</si>
  <si>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</si>
  <si>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</si>
  <si>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</si>
  <si>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</si>
  <si>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</si>
  <si>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</si>
  <si>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</si>
  <si>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</si>
  <si>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</si>
  <si>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</si>
  <si>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</si>
  <si>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</si>
  <si>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</si>
  <si>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</si>
  <si>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</si>
  <si>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</si>
  <si>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</si>
  <si>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</si>
  <si>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</si>
  <si>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</si>
  <si>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</si>
  <si>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</si>
  <si>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</si>
  <si>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</si>
  <si>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</si>
  <si>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</si>
  <si>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</si>
  <si>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</si>
  <si>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</si>
  <si>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</si>
  <si>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</si>
  <si>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</si>
  <si>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</si>
  <si>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</si>
  <si>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</si>
  <si>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</si>
  <si>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</si>
  <si>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</si>
  <si>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</si>
  <si>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</si>
  <si>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</si>
  <si>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</si>
  <si>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</si>
  <si>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</si>
  <si>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</si>
  <si>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</si>
  <si>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</si>
  <si>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</si>
  <si>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</si>
  <si>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</si>
  <si>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</si>
  <si>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</si>
  <si>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</si>
  <si>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</si>
  <si>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</si>
  <si>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</si>
  <si>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</si>
  <si>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</si>
  <si>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</si>
  <si>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</si>
  <si>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</si>
  <si>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</si>
  <si>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</si>
  <si>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</si>
  <si>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</si>
  <si>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</si>
  <si>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</si>
  <si>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</si>
  <si>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</si>
  <si>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</si>
  <si>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</si>
  <si>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</si>
  <si>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</si>
  <si>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</si>
  <si>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</si>
  <si>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</si>
  <si>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</si>
  <si>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</si>
  <si>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</si>
  <si>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</si>
  <si>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</si>
  <si>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</si>
  <si>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</si>
  <si>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</si>
  <si>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</si>
  <si>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</si>
  <si>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</si>
  <si>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</si>
  <si>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</si>
  <si>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</si>
  <si>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</si>
  <si>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</si>
  <si>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</si>
  <si>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</si>
  <si>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</si>
  <si>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</si>
  <si>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</si>
  <si>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</si>
  <si>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</si>
  <si>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</si>
  <si>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</si>
  <si>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</si>
  <si>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</si>
  <si>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</si>
  <si>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</si>
  <si>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</si>
  <si>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</si>
  <si>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</si>
  <si>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</si>
  <si>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</si>
  <si>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</si>
  <si>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</si>
  <si>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</si>
  <si>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</si>
  <si>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</si>
  <si>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</si>
  <si>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</si>
  <si>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</si>
  <si>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</si>
  <si>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</si>
  <si>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</si>
  <si>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</si>
  <si>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</si>
  <si>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</si>
  <si>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</si>
  <si>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</si>
  <si>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</si>
  <si>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</si>
  <si>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</si>
  <si>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</si>
  <si>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</si>
  <si>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</si>
  <si>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</si>
  <si>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</si>
  <si>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</si>
  <si>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</si>
  <si>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</si>
  <si>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</si>
  <si>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</si>
  <si>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</si>
  <si>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</si>
  <si>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</si>
  <si>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</si>
  <si>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</si>
  <si>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</si>
  <si>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</si>
  <si>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</si>
  <si>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</si>
  <si>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</si>
  <si>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</si>
  <si>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</si>
  <si>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</si>
  <si>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</si>
  <si>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</si>
  <si>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</si>
  <si>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</si>
  <si>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</si>
  <si>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</si>
  <si>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</si>
  <si>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</si>
  <si>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</si>
  <si>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</si>
  <si>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</si>
  <si>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</si>
  <si>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</si>
  <si>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</si>
  <si>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</si>
  <si>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</si>
  <si>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</si>
  <si>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</si>
  <si>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</si>
  <si>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</si>
  <si>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</si>
  <si>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</si>
  <si>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</si>
  <si>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</si>
  <si>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</si>
  <si>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</si>
  <si>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</si>
  <si>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</si>
  <si>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</si>
  <si>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</si>
  <si>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</si>
  <si>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</si>
  <si>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</si>
  <si>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</si>
  <si>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</si>
  <si>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</si>
  <si>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</si>
  <si>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</si>
  <si>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</si>
  <si>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</si>
  <si>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</si>
  <si>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</si>
  <si>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</si>
  <si>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</si>
  <si>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</si>
  <si>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</si>
  <si>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</si>
  <si>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</si>
  <si>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</si>
  <si>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</si>
  <si>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</si>
  <si>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</si>
  <si>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</si>
  <si>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</si>
  <si>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</si>
  <si>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</si>
  <si>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</si>
  <si>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</si>
  <si>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</si>
  <si>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</si>
  <si>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</si>
  <si>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</si>
  <si>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</si>
  <si>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</si>
  <si>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</si>
  <si>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</si>
  <si>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</si>
  <si>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</si>
  <si>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</si>
  <si>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</si>
  <si>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</si>
  <si>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</si>
  <si>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</si>
  <si>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</si>
  <si>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</si>
  <si>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</si>
  <si>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</si>
  <si>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</si>
  <si>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</si>
  <si>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</si>
  <si>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</si>
  <si>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</si>
  <si>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</si>
  <si>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</si>
  <si>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</si>
  <si>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</si>
  <si>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</si>
  <si>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</si>
  <si>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</si>
  <si>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</si>
  <si>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</si>
  <si>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</si>
  <si>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</si>
  <si>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</si>
  <si>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</si>
  <si>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</si>
  <si>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</si>
  <si>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</si>
  <si>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</si>
  <si>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</si>
  <si>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</si>
  <si>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</si>
  <si>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</si>
  <si>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</si>
  <si>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</si>
  <si>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</si>
  <si>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</si>
  <si>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</si>
  <si>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</si>
  <si>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</si>
  <si>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</si>
  <si>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</si>
  <si>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</si>
  <si>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</si>
  <si>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</si>
  <si>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</si>
  <si>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</si>
  <si>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</si>
  <si>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</si>
  <si>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</si>
  <si>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</si>
  <si>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</si>
  <si>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</si>
  <si>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</si>
  <si>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</si>
  <si>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</si>
  <si>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</si>
  <si>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</si>
  <si>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</si>
  <si>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</si>
  <si>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</si>
  <si>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</si>
  <si>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</si>
  <si>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</si>
  <si>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</si>
  <si>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</si>
  <si>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</si>
  <si>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</si>
  <si>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</si>
  <si>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</si>
  <si>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</si>
  <si>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</si>
  <si>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</si>
  <si>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</si>
  <si>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</si>
  <si>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</si>
  <si>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</si>
  <si>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</si>
  <si>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</si>
  <si>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</si>
  <si>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</si>
  <si>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</si>
  <si>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</si>
  <si>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</si>
  <si>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</si>
  <si>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</si>
  <si>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</si>
  <si>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</si>
  <si>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</si>
  <si>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</si>
  <si>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</si>
  <si>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</si>
  <si>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</si>
  <si>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</si>
  <si>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</si>
  <si>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</si>
  <si>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</si>
  <si>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</si>
  <si>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</si>
  <si>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</si>
  <si>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</si>
  <si>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</si>
  <si>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</si>
  <si>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</si>
  <si>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</si>
  <si>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</si>
  <si>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</si>
  <si>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</si>
  <si>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</si>
  <si>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</si>
  <si>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</si>
  <si>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</si>
  <si>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</si>
  <si>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</si>
  <si>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</si>
  <si>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</si>
  <si>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</si>
  <si>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</si>
  <si>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</si>
  <si>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</si>
  <si>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</si>
  <si>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</si>
  <si>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</si>
  <si>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</si>
  <si>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</si>
  <si>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</si>
  <si>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</si>
  <si>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</si>
  <si>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</si>
  <si>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</si>
  <si>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</si>
  <si>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</si>
  <si>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</si>
  <si>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</si>
  <si>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</si>
  <si>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</si>
  <si>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</si>
  <si>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</si>
  <si>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</si>
  <si>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</si>
  <si>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</si>
  <si>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</si>
  <si>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</si>
  <si>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</si>
  <si>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</si>
  <si>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</si>
  <si>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</si>
  <si>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</si>
  <si>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</si>
  <si>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</si>
  <si>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</si>
  <si>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</si>
  <si>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</si>
  <si>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</si>
  <si>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</si>
  <si>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</si>
  <si>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</si>
  <si>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</si>
  <si>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</si>
  <si>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</si>
  <si>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</si>
  <si>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</si>
  <si>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</si>
  <si>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</si>
  <si>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</si>
  <si>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</si>
  <si>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</si>
  <si>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</si>
  <si>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</si>
  <si>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</si>
  <si>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</si>
  <si>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</si>
  <si>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</si>
  <si>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</si>
  <si>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</si>
  <si>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</si>
  <si>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</si>
  <si>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</si>
  <si>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</si>
  <si>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</si>
  <si>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</si>
  <si>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</si>
  <si>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</si>
  <si>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</si>
  <si>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</si>
  <si>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</si>
  <si>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</si>
  <si>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</si>
  <si>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</si>
  <si>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</si>
  <si>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</si>
  <si>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</si>
  <si>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</si>
  <si>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</si>
  <si>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</si>
  <si>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</si>
  <si>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</si>
  <si>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</si>
  <si>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</si>
  <si>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</si>
  <si>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</si>
  <si>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</si>
  <si>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</si>
  <si>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</si>
  <si>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</si>
  <si>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</si>
  <si>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</si>
  <si>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</si>
  <si>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</si>
  <si>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</si>
  <si>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</si>
  <si>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</si>
  <si>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</si>
  <si>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</si>
  <si>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</si>
  <si>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</si>
  <si>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</si>
  <si>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</si>
  <si>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</si>
  <si>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</si>
  <si>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</si>
  <si>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</si>
  <si>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</si>
  <si>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</si>
  <si>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</si>
  <si>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</si>
  <si>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</si>
  <si>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</si>
  <si>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</si>
  <si>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</si>
  <si>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</si>
  <si>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</si>
  <si>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</si>
  <si>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</si>
  <si>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</si>
  <si>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</si>
  <si>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</si>
  <si>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</si>
  <si>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</si>
  <si>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</si>
  <si>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</si>
  <si>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</si>
  <si>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</si>
  <si>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</si>
  <si>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</si>
  <si>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</si>
  <si>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</si>
  <si>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</si>
  <si>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</si>
  <si>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</si>
  <si>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</si>
  <si>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</si>
  <si>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</si>
  <si>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</si>
  <si>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</si>
  <si>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</si>
  <si>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</si>
  <si>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</si>
  <si>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</si>
  <si>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</si>
  <si>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</si>
  <si>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</si>
  <si>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</si>
  <si>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</si>
  <si>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</si>
  <si>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</si>
  <si>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</si>
  <si>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</si>
  <si>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</si>
  <si>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</si>
  <si>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</si>
  <si>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</si>
  <si>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</si>
  <si>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</si>
  <si>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</si>
  <si>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</si>
  <si>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</si>
  <si>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</si>
  <si>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</si>
  <si>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</si>
  <si>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</si>
  <si>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</si>
  <si>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</si>
  <si>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</si>
  <si>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</si>
  <si>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</si>
  <si>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</si>
  <si>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</si>
  <si>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</si>
  <si>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</si>
  <si>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</si>
  <si>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</si>
  <si>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</si>
  <si>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</si>
  <si>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</si>
  <si>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</si>
  <si>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</si>
  <si>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</si>
  <si>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</si>
  <si>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</si>
  <si>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</si>
  <si>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</si>
  <si>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</si>
  <si>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</si>
  <si>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</si>
  <si>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</si>
  <si>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</si>
  <si>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</si>
  <si>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</si>
  <si>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</si>
  <si>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</si>
  <si>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</si>
  <si>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</si>
  <si>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</si>
  <si>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</si>
  <si>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</si>
  <si>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</si>
  <si>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</si>
  <si>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</si>
  <si>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</si>
  <si>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</si>
  <si>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</si>
  <si>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</si>
  <si>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</si>
  <si>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</si>
  <si>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</si>
  <si>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</si>
  <si>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</si>
  <si>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</si>
  <si>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</si>
  <si>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</si>
  <si>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</si>
  <si>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</si>
  <si>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</si>
  <si>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</si>
  <si>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</si>
  <si>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</si>
  <si>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</si>
  <si>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</si>
  <si>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</si>
  <si>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</si>
  <si>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</si>
  <si>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</si>
  <si>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</si>
  <si>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</si>
  <si>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</si>
  <si>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</si>
  <si>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</si>
  <si>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</si>
  <si>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</si>
  <si>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</si>
  <si>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</si>
  <si>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</si>
  <si>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</si>
  <si>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</si>
  <si>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</si>
  <si>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</si>
  <si>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</si>
  <si>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</si>
  <si>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</si>
  <si>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</si>
  <si>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</si>
  <si>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</si>
  <si>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</si>
  <si>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</si>
  <si>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</si>
  <si>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</si>
  <si>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</si>
  <si>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</si>
  <si>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</si>
  <si>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</si>
  <si>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</si>
  <si>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</si>
  <si>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</si>
  <si>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</si>
  <si>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</si>
  <si>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</si>
  <si>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</si>
  <si>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</si>
  <si>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</si>
  <si>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</si>
  <si>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</si>
  <si>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</si>
  <si>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</si>
  <si>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</si>
  <si>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</si>
  <si>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</si>
  <si>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</si>
  <si>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</si>
  <si>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</si>
  <si>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</si>
  <si>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</si>
  <si>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</si>
  <si>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</si>
  <si>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</si>
  <si>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</si>
  <si>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</si>
  <si>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</si>
  <si>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</si>
  <si>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</si>
  <si>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</si>
  <si>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</si>
  <si>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</si>
  <si>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</si>
  <si>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</si>
  <si>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</si>
  <si>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</si>
  <si>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</si>
  <si>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</si>
  <si>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</si>
  <si>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</si>
  <si>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</si>
  <si>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</si>
  <si>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</si>
  <si>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</si>
  <si>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</si>
  <si>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</si>
  <si>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</si>
  <si>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</si>
  <si>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</si>
  <si>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</si>
  <si>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</si>
  <si>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</si>
  <si>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</si>
  <si>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</si>
  <si>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</si>
  <si>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</si>
  <si>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</si>
  <si>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</si>
  <si>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</si>
  <si>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</si>
  <si>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</si>
  <si>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</si>
  <si>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</si>
  <si>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</si>
  <si>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</si>
  <si>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</si>
  <si>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</si>
  <si>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</si>
  <si>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</si>
  <si>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</si>
  <si>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</si>
  <si>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</si>
  <si>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</si>
  <si>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</si>
  <si>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</si>
  <si>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</si>
  <si>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</si>
  <si>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</si>
  <si>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</si>
  <si>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</si>
  <si>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</si>
  <si>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</si>
  <si>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</si>
  <si>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</si>
  <si>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</si>
  <si>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</si>
  <si>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</si>
  <si>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</si>
  <si>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</si>
  <si>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</si>
  <si>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</si>
  <si>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</si>
  <si>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</si>
  <si>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</si>
  <si>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</si>
  <si>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</si>
  <si>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</si>
  <si>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</si>
  <si>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</si>
  <si>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</si>
  <si>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</si>
  <si>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</si>
  <si>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</si>
  <si>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</si>
  <si>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</si>
  <si>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</si>
  <si>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</si>
  <si>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</si>
  <si>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</si>
  <si>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</si>
  <si>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</si>
  <si>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</si>
  <si>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</si>
  <si>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</si>
  <si>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</si>
  <si>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</si>
  <si>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</si>
  <si>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</si>
  <si>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</si>
  <si>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</si>
  <si>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</si>
  <si>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</si>
  <si>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</si>
  <si>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</si>
  <si>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</si>
  <si>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</si>
  <si>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</si>
  <si>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</si>
  <si>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</si>
  <si>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</si>
  <si>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</si>
  <si>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</si>
  <si>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</si>
  <si>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</si>
  <si>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</si>
  <si>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</si>
  <si>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</si>
  <si>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</si>
  <si>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</si>
  <si>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</si>
  <si>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</si>
  <si>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</si>
  <si>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</si>
  <si>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</si>
  <si>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</si>
  <si>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</si>
  <si>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</si>
  <si>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</si>
  <si>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</si>
  <si>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</si>
  <si>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</si>
  <si>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</si>
  <si>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</si>
  <si>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</si>
  <si>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</si>
  <si>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</si>
  <si>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</si>
  <si>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</si>
  <si>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</si>
  <si>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</si>
  <si>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</si>
  <si>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</si>
  <si>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</si>
  <si>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</si>
  <si>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</si>
  <si>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</si>
  <si>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</si>
  <si>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</si>
  <si>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</si>
  <si>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</si>
  <si>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</si>
  <si>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</si>
  <si>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</si>
  <si>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</si>
  <si>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</si>
  <si>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</si>
  <si>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</si>
  <si>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</si>
  <si>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</si>
  <si>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</si>
  <si>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</si>
  <si>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</si>
  <si>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</si>
  <si>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</si>
  <si>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</si>
  <si>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</si>
  <si>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</si>
  <si>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</si>
  <si>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</si>
  <si>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</si>
  <si>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</si>
  <si>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</si>
  <si>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</si>
  <si>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</si>
  <si>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</si>
  <si>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</si>
  <si>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</si>
  <si>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</si>
  <si>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</si>
  <si>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</si>
  <si>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</si>
  <si>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</si>
  <si>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</si>
  <si>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</si>
  <si>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</si>
  <si>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</si>
  <si>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</si>
  <si>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</si>
  <si>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</si>
  <si>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</si>
  <si>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</si>
  <si>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</si>
  <si>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</si>
  <si>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</si>
  <si>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</si>
  <si>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</si>
  <si>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</si>
  <si>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</si>
  <si>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</si>
  <si>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</si>
  <si>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</si>
  <si>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</si>
  <si>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</si>
  <si>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</si>
  <si>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</si>
  <si>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</si>
  <si>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</si>
  <si>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</si>
  <si>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</si>
  <si>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</si>
  <si>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</si>
  <si>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</si>
  <si>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</si>
  <si>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</si>
  <si>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</si>
  <si>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</si>
  <si>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</si>
  <si>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</si>
  <si>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</si>
  <si>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</si>
  <si>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</si>
  <si>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</si>
  <si>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</si>
  <si>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</si>
  <si>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</si>
  <si>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</si>
  <si>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</si>
  <si>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</si>
  <si>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</si>
  <si>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</si>
  <si>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</si>
  <si>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</si>
  <si>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</si>
  <si>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</si>
  <si>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</si>
  <si>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</si>
  <si>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</si>
  <si>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</si>
  <si>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</si>
  <si>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</si>
  <si>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</si>
  <si>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</si>
  <si>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</si>
  <si>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</si>
  <si>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</si>
  <si>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</si>
  <si>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</si>
  <si>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</si>
  <si>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</si>
  <si>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</si>
  <si>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</si>
  <si>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</si>
  <si>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</si>
  <si>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</si>
  <si>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</si>
  <si>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</si>
  <si>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</si>
  <si>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</si>
  <si>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</si>
  <si>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</si>
  <si>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</si>
  <si>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</si>
  <si>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</si>
  <si>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</si>
  <si>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</si>
  <si>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</si>
  <si>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</si>
  <si>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</si>
  <si>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</si>
  <si>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</si>
  <si>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</si>
  <si>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</si>
  <si>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</si>
  <si>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</si>
  <si>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</si>
  <si>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</si>
  <si>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</si>
  <si>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</si>
  <si>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</si>
  <si>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</si>
  <si>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</si>
  <si>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</si>
  <si>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</si>
  <si>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</si>
  <si>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</si>
  <si>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</si>
  <si>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</si>
  <si>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</si>
  <si>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</si>
  <si>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</si>
  <si>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</si>
  <si>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</si>
  <si>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</si>
  <si>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</si>
  <si>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</si>
  <si>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</si>
  <si>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</si>
  <si>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</si>
  <si>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</si>
  <si>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</si>
  <si>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</si>
  <si>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</si>
  <si>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</si>
  <si>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</si>
  <si>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</si>
  <si>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</si>
  <si>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</si>
  <si>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</si>
  <si>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</si>
  <si>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</si>
  <si>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</si>
  <si>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</si>
  <si>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</si>
  <si>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</si>
  <si>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</si>
  <si>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</si>
  <si>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</si>
  <si>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</si>
  <si>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</si>
  <si>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</si>
  <si>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</si>
  <si>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</si>
  <si>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</si>
  <si>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</si>
  <si>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</si>
  <si>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</si>
  <si>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</si>
  <si>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</si>
  <si>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</si>
  <si>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</si>
  <si>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</si>
  <si>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</si>
  <si>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</si>
  <si>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</si>
  <si>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</si>
  <si>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</si>
  <si>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</si>
  <si>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</si>
  <si>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</si>
  <si>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</si>
  <si>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</si>
  <si>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</si>
  <si>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</si>
  <si>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</si>
  <si>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</si>
  <si>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</si>
  <si>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</si>
  <si>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</si>
  <si>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</si>
  <si>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</si>
  <si>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</si>
  <si>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</si>
  <si>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</si>
  <si>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</si>
  <si>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</si>
  <si>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</si>
  <si>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</si>
  <si>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</si>
  <si>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</si>
  <si>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</si>
  <si>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</si>
  <si>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</si>
  <si>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</si>
  <si>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</si>
  <si>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</si>
  <si>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</si>
  <si>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</si>
  <si>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</si>
  <si>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</si>
  <si>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</si>
  <si>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</si>
  <si>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</si>
  <si>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</si>
  <si>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</si>
  <si>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</si>
  <si>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</si>
  <si>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</si>
  <si>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</si>
  <si>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</si>
  <si>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</si>
  <si>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</si>
  <si>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</si>
  <si>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</si>
  <si>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</si>
  <si>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</si>
  <si>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</si>
  <si>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</si>
  <si>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</si>
  <si>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</si>
  <si>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</si>
  <si>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</si>
  <si>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</si>
  <si>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</si>
  <si>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</si>
  <si>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</si>
  <si>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</si>
  <si>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</si>
  <si>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</si>
  <si>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</si>
  <si>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</si>
  <si>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</si>
  <si>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</si>
  <si>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</si>
  <si>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</si>
  <si>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</si>
  <si>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</si>
  <si>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</si>
  <si>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</si>
  <si>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</si>
  <si>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</si>
  <si>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</si>
  <si>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</si>
  <si>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</si>
  <si>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</si>
  <si>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</si>
  <si>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</si>
  <si>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</si>
  <si>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</si>
  <si>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</si>
  <si>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</si>
  <si>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</si>
  <si>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</si>
  <si>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</si>
  <si>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</si>
  <si>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</si>
  <si>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</si>
  <si>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</si>
  <si>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</si>
  <si>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</si>
  <si>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</si>
  <si>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</si>
  <si>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</si>
  <si>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</si>
  <si>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</si>
  <si>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</si>
  <si>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</si>
  <si>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</si>
  <si>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</si>
  <si>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</si>
  <si>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</si>
  <si>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</si>
  <si>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</si>
  <si>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</si>
  <si>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</si>
  <si>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</si>
  <si>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</si>
  <si>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</si>
  <si>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</si>
  <si>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</si>
  <si>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</si>
  <si>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</si>
  <si>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</si>
  <si>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</si>
  <si>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</si>
  <si>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</si>
  <si>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</si>
  <si>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</si>
  <si>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</si>
  <si>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</si>
  <si>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</si>
  <si>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</si>
  <si>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</si>
  <si>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</si>
  <si>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</si>
  <si>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</si>
  <si>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</si>
  <si>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</si>
  <si>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</si>
  <si>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</si>
  <si>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</si>
  <si>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</si>
  <si>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</si>
  <si>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</si>
  <si>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</si>
  <si>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</si>
  <si>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</si>
  <si>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</si>
  <si>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</si>
  <si>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</si>
  <si>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</si>
  <si>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</si>
  <si>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</si>
  <si>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</si>
  <si>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</si>
  <si>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</si>
  <si>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</si>
  <si>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</si>
  <si>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</si>
  <si>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</si>
  <si>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</si>
  <si>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</si>
  <si>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</si>
  <si>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</si>
  <si>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</si>
  <si>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</si>
  <si>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</si>
  <si>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</si>
  <si>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</si>
  <si>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</si>
  <si>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</si>
  <si>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</si>
  <si>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</si>
  <si>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</si>
  <si>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</si>
  <si>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</si>
  <si>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</si>
  <si>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</si>
  <si>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</si>
  <si>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</si>
  <si>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</si>
  <si>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</si>
  <si>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</si>
  <si>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</si>
  <si>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</si>
  <si>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</si>
  <si>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</si>
  <si>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</si>
  <si>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</si>
  <si>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</si>
  <si>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</si>
  <si>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</si>
  <si>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</si>
  <si>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</si>
  <si>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</si>
  <si>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</si>
  <si>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</si>
  <si>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</si>
  <si>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</si>
  <si>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</si>
  <si>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</si>
  <si>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</si>
  <si>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</si>
  <si>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</si>
  <si>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</si>
  <si>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</si>
  <si>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</si>
  <si>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</si>
  <si>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</si>
  <si>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</si>
  <si>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</si>
  <si>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</si>
  <si>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</si>
  <si>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</si>
  <si>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</si>
  <si>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</si>
  <si>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</si>
  <si>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</si>
  <si>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</si>
  <si>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</si>
  <si>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</si>
  <si>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</si>
  <si>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</si>
  <si>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</si>
  <si>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</si>
  <si>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</si>
  <si>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</si>
  <si>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</si>
  <si>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</si>
  <si>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</si>
  <si>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</si>
  <si>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</si>
  <si>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</si>
  <si>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</si>
  <si>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</si>
  <si>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</si>
  <si>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</si>
  <si>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</si>
  <si>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</si>
  <si>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</si>
  <si>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</si>
  <si>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</si>
  <si>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</si>
  <si>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</si>
  <si>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</si>
  <si>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</si>
  <si>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</si>
  <si>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</si>
  <si>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</si>
  <si>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</si>
  <si>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</si>
  <si>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</si>
  <si>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</si>
  <si>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</si>
  <si>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</si>
  <si>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</si>
  <si>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</si>
  <si>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</si>
  <si>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</si>
  <si>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</si>
  <si>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</si>
  <si>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</si>
  <si>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</si>
  <si>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</si>
  <si>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</si>
  <si>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</si>
  <si>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</si>
  <si>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</si>
  <si>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</si>
  <si>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</si>
  <si>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</si>
  <si>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</si>
  <si>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</si>
  <si>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</si>
  <si>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</si>
  <si>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</si>
  <si>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</si>
  <si>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</si>
  <si>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</si>
  <si>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</si>
  <si>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</si>
  <si>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</si>
  <si>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</si>
  <si>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</si>
  <si>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</si>
  <si>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</si>
  <si>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</si>
  <si>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</si>
  <si>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</si>
  <si>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</si>
  <si>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</si>
  <si>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</si>
  <si>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</si>
  <si>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</si>
  <si>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</si>
  <si>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</si>
  <si>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</si>
  <si>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</si>
  <si>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</si>
  <si>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</si>
  <si>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</si>
  <si>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</si>
  <si>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</si>
  <si>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</si>
  <si>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</si>
  <si>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</si>
  <si>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</si>
  <si>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</si>
  <si>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</si>
  <si>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</si>
  <si>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</si>
  <si>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</si>
  <si>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</si>
  <si>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</si>
  <si>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</si>
  <si>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</si>
  <si>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</si>
  <si>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</si>
  <si>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</si>
  <si>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</si>
  <si>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</si>
  <si>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</si>
  <si>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</si>
  <si>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</si>
  <si>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</si>
  <si>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</si>
  <si>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</si>
  <si>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</si>
  <si>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</si>
  <si>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</si>
  <si>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</si>
  <si>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</si>
  <si>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</si>
  <si>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</si>
  <si>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</si>
  <si>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</si>
  <si>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</si>
  <si>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</si>
  <si>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</si>
  <si>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</si>
  <si>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</si>
  <si>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</si>
  <si>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</si>
  <si>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</si>
  <si>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</si>
  <si>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</si>
  <si>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</si>
  <si>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</si>
  <si>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</si>
  <si>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</si>
  <si>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</si>
  <si>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</si>
  <si>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</si>
  <si>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</si>
  <si>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</si>
  <si>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</si>
  <si>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</si>
  <si>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</si>
  <si>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</si>
  <si>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</si>
  <si>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</si>
  <si>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</si>
  <si>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</si>
  <si>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</si>
  <si>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</si>
  <si>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</si>
  <si>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</si>
  <si>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</si>
  <si>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</si>
  <si>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</si>
  <si>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</si>
  <si>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</si>
  <si>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</si>
  <si>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</si>
  <si>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</si>
  <si>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</si>
  <si>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</si>
  <si>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</si>
  <si>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</si>
  <si>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</si>
  <si>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</si>
  <si>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</si>
  <si>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</si>
  <si>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</si>
  <si>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</si>
  <si>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</si>
  <si>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</si>
  <si>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</si>
  <si>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</si>
  <si>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</si>
  <si>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</si>
  <si>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</si>
  <si>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</si>
  <si>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</si>
  <si>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</si>
  <si>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</si>
  <si>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</si>
  <si>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</si>
  <si>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</si>
  <si>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</si>
  <si>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</si>
  <si>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</si>
  <si>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</si>
  <si>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</si>
  <si>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</si>
  <si>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</si>
  <si>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</si>
  <si>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</si>
  <si>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</si>
  <si>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</si>
  <si>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</si>
  <si>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</si>
  <si>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</si>
  <si>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</si>
  <si>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</si>
  <si>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</si>
  <si>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</si>
  <si>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</si>
  <si>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</si>
  <si>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</si>
  <si>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</si>
  <si>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</si>
  <si>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</si>
  <si>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</si>
  <si>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</si>
  <si>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</si>
  <si>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</si>
  <si>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</si>
  <si>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</si>
  <si>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</si>
  <si>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</si>
  <si>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</si>
  <si>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</si>
  <si>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</si>
  <si>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</si>
  <si>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</si>
  <si>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</si>
  <si>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</si>
  <si>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</si>
  <si>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</si>
  <si>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</si>
  <si>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</si>
  <si>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</si>
  <si>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</si>
  <si>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</si>
  <si>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</si>
  <si>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</si>
  <si>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</si>
  <si>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</si>
  <si>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</si>
  <si>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</si>
  <si>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</si>
  <si>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</si>
  <si>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</si>
  <si>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</si>
  <si>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</si>
  <si>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</si>
  <si>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</si>
  <si>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</si>
  <si>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</si>
  <si>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</si>
  <si>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</si>
  <si>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</si>
  <si>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</si>
  <si>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</si>
  <si>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</si>
  <si>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</si>
  <si>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</si>
  <si>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</si>
  <si>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</si>
  <si>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</si>
  <si>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</si>
  <si>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</si>
  <si>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</si>
  <si>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</si>
  <si>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</si>
  <si>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</si>
  <si>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</si>
  <si>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</si>
  <si>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</si>
  <si>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</si>
  <si>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</si>
  <si>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</si>
  <si>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</si>
  <si>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</si>
  <si>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</si>
  <si>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</si>
  <si>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</si>
  <si>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</si>
  <si>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</si>
  <si>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</si>
  <si>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</si>
  <si>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</si>
  <si>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</si>
  <si>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</si>
  <si>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</si>
  <si>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</si>
  <si>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</si>
  <si>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</si>
  <si>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</si>
  <si>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</si>
  <si>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</si>
  <si>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</si>
  <si>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</si>
  <si>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</si>
  <si>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</si>
  <si>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</si>
  <si>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</si>
  <si>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</si>
  <si>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</si>
  <si>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</si>
  <si>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</si>
  <si>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</si>
  <si>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</si>
  <si>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</si>
  <si>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</si>
  <si>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</si>
  <si>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</si>
  <si>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</si>
  <si>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</si>
  <si>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</si>
  <si>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</si>
  <si>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</si>
  <si>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</si>
  <si>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</si>
  <si>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</si>
  <si>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</si>
  <si>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</si>
  <si>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</si>
  <si>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</si>
  <si>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</si>
  <si>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</si>
  <si>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</si>
  <si>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</si>
  <si>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</si>
  <si>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</si>
  <si>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</si>
  <si>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</si>
  <si>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</si>
  <si>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</si>
  <si>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</si>
  <si>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</si>
  <si>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</si>
  <si>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</si>
  <si>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</si>
  <si>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</si>
  <si>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</si>
  <si>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</si>
  <si>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</si>
  <si>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</si>
  <si>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</si>
  <si>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</si>
  <si>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</si>
  <si>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</si>
  <si>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</si>
  <si>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</si>
  <si>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</si>
  <si>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</si>
  <si>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</si>
  <si>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</si>
  <si>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</si>
  <si>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</si>
  <si>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</si>
  <si>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</si>
  <si>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</si>
  <si>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</si>
  <si>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</si>
  <si>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</si>
  <si>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</si>
  <si>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</si>
  <si>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</si>
  <si>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</si>
  <si>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</si>
  <si>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</si>
  <si>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</si>
  <si>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</si>
  <si>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</si>
  <si>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</si>
  <si>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</si>
  <si>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</si>
  <si>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</si>
  <si>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</si>
  <si>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</si>
  <si>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</si>
  <si>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</si>
  <si>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</si>
  <si>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</si>
  <si>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</si>
  <si>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</si>
  <si>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</si>
  <si>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</si>
  <si>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</si>
  <si>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</si>
  <si>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</si>
  <si>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</si>
  <si>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</si>
  <si>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</si>
  <si>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</si>
  <si>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</si>
  <si>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</si>
  <si>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</si>
  <si>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</si>
  <si>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</si>
  <si>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</si>
  <si>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</si>
  <si>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</si>
  <si>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</si>
  <si>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</si>
  <si>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</si>
  <si>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</si>
  <si>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</si>
  <si>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</si>
  <si>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</si>
  <si>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</si>
  <si>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</si>
  <si>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</si>
  <si>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</si>
  <si>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</si>
  <si>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</si>
  <si>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</si>
  <si>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</si>
  <si>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</si>
  <si>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</si>
  <si>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</si>
  <si>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</si>
  <si>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</si>
  <si>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</si>
  <si>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</si>
  <si>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</si>
  <si>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</si>
  <si>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</si>
  <si>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</si>
  <si>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</si>
  <si>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</si>
  <si>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</si>
  <si>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</si>
  <si>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</si>
  <si>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</si>
  <si>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</si>
  <si>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</si>
  <si>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</si>
  <si>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</si>
  <si>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</si>
  <si>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</si>
  <si>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</si>
  <si>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</si>
  <si>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</si>
  <si>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</si>
  <si>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</si>
  <si>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</si>
  <si>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</si>
  <si>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</si>
  <si>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</si>
  <si>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</si>
  <si>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</si>
  <si>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</si>
  <si>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</si>
  <si>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</si>
  <si>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</si>
  <si>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</si>
  <si>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</si>
  <si>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</si>
  <si>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</si>
  <si>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</si>
  <si>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</si>
  <si>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</si>
  <si>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</si>
  <si>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</si>
  <si>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</si>
  <si>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</si>
  <si>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</si>
  <si>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</si>
  <si>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</si>
  <si>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</si>
  <si>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</si>
  <si>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</si>
  <si>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</si>
  <si>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</si>
  <si>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</si>
  <si>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</si>
  <si>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</si>
  <si>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</si>
  <si>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</si>
  <si>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</si>
  <si>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</si>
  <si>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</si>
  <si>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</si>
  <si>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</si>
  <si>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</si>
  <si>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</si>
  <si>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</si>
  <si>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</si>
  <si>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</si>
  <si>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</si>
  <si>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</si>
  <si>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</si>
  <si>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</si>
  <si>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</si>
  <si>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</si>
  <si>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</si>
  <si>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</si>
  <si>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</si>
  <si>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</si>
  <si>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</si>
  <si>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</si>
  <si>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</si>
  <si>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</si>
  <si>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</si>
  <si>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</si>
  <si>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</si>
  <si>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</si>
  <si>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</si>
  <si>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</si>
  <si>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</si>
  <si>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</si>
  <si>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</si>
  <si>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</si>
  <si>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</si>
  <si>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</si>
  <si>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</si>
  <si>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</si>
  <si>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</si>
  <si>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</si>
  <si>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</si>
  <si>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</si>
  <si>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</si>
  <si>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</si>
  <si>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</si>
  <si>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</si>
  <si>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</si>
  <si>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</si>
  <si>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</si>
  <si>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</si>
  <si>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</si>
  <si>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</si>
  <si>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</si>
  <si>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</si>
  <si>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</si>
  <si>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</si>
  <si>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</si>
  <si>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</si>
  <si>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</si>
  <si>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</si>
  <si>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</si>
  <si>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</si>
  <si>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</si>
  <si>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</si>
  <si>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</si>
  <si>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</si>
  <si>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</si>
  <si>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</si>
  <si>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</si>
  <si>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</si>
  <si>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</si>
  <si>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</si>
  <si>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</si>
  <si>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</si>
  <si>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</si>
  <si>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</si>
  <si>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</si>
  <si>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</si>
  <si>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</si>
  <si>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</si>
  <si>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</si>
  <si>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</si>
  <si>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</si>
  <si>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</si>
  <si>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</si>
  <si>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</si>
  <si>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</si>
  <si>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</si>
  <si>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</si>
  <si>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</si>
  <si>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</si>
  <si>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</si>
  <si>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</si>
  <si>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</si>
  <si>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</si>
  <si>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</si>
  <si>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</si>
  <si>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</si>
  <si>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</si>
  <si>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</si>
  <si>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</si>
  <si>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</si>
  <si>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</si>
  <si>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</si>
  <si>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</si>
  <si>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</si>
  <si>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</si>
  <si>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</si>
  <si>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</si>
  <si>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</si>
  <si>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</si>
  <si>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</si>
  <si>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</si>
  <si>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</si>
  <si>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</si>
  <si>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</si>
  <si>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</si>
  <si>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</si>
  <si>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</si>
  <si>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</si>
  <si>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</si>
  <si>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</si>
  <si>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</si>
  <si>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</si>
  <si>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</si>
  <si>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</si>
  <si>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</si>
  <si>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</si>
  <si>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</si>
  <si>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</si>
  <si>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</si>
  <si>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</si>
  <si>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</si>
  <si>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</si>
  <si>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</si>
  <si>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</si>
  <si>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</si>
  <si>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</si>
  <si>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</si>
  <si>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</si>
  <si>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</si>
  <si>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</si>
  <si>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</si>
  <si>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</si>
  <si>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</si>
  <si>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</si>
  <si>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</si>
  <si>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</si>
  <si>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</si>
  <si>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</si>
  <si>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</si>
  <si>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</si>
  <si>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</si>
  <si>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</si>
  <si>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</si>
  <si>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</si>
  <si>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</si>
  <si>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</si>
  <si>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</si>
  <si>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</si>
  <si>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</si>
  <si>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</si>
  <si>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</si>
  <si>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</si>
  <si>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</si>
  <si>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</si>
  <si>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</si>
  <si>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</si>
  <si>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</si>
  <si>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</si>
  <si>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</si>
  <si>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</si>
  <si>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</si>
  <si>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</si>
  <si>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</si>
  <si>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</si>
  <si>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</si>
  <si>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</si>
  <si>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</si>
  <si>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</si>
  <si>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</si>
  <si>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</si>
  <si>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</si>
  <si>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</si>
  <si>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</si>
  <si>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</si>
  <si>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</si>
  <si>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</si>
  <si>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</si>
  <si>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</si>
  <si>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</si>
  <si>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</si>
  <si>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</si>
  <si>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</si>
  <si>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</si>
  <si>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</si>
  <si>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</si>
  <si>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</si>
  <si>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</si>
  <si>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</si>
  <si>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</si>
  <si>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</si>
  <si>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</si>
  <si>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</si>
  <si>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</si>
  <si>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</si>
  <si>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</si>
  <si>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</si>
  <si>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</si>
  <si>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</si>
  <si>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</si>
  <si>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</si>
  <si>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</si>
  <si>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</si>
  <si>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</si>
  <si>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</si>
  <si>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</si>
  <si>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</si>
  <si>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</si>
  <si>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</si>
  <si>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</si>
  <si>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</si>
  <si>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</si>
  <si>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</si>
  <si>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</si>
  <si>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</si>
  <si>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</si>
  <si>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</si>
  <si>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</si>
  <si>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</si>
  <si>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</si>
  <si>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</si>
  <si>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</si>
  <si>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</si>
  <si>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</si>
  <si>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</si>
  <si>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</si>
  <si>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</si>
  <si>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</si>
  <si>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</si>
  <si>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</si>
  <si>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</si>
  <si>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</si>
  <si>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</si>
  <si>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</si>
  <si>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</si>
  <si>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</si>
  <si>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</si>
  <si>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</si>
  <si>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</si>
  <si>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</si>
  <si>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</si>
  <si>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</si>
  <si>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</si>
  <si>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</si>
  <si>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</si>
  <si>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</si>
  <si>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</si>
  <si>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</si>
  <si>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</si>
  <si>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</si>
  <si>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</si>
  <si>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</si>
  <si>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</si>
  <si>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</si>
  <si>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</si>
  <si>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</si>
  <si>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</si>
  <si>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</si>
  <si>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</si>
  <si>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</si>
  <si>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</si>
  <si>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</si>
  <si>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</si>
  <si>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</si>
  <si>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</si>
  <si>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</si>
  <si>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</si>
  <si>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</si>
  <si>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</si>
  <si>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</si>
  <si>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</si>
  <si>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</si>
  <si>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</si>
  <si>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</si>
  <si>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</si>
  <si>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</si>
  <si>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</si>
  <si>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</si>
  <si>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</si>
  <si>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</si>
  <si>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</si>
  <si>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</si>
  <si>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</si>
  <si>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</si>
  <si>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</si>
  <si>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</si>
  <si>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</si>
  <si>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</si>
  <si>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</si>
  <si>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</si>
  <si>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</si>
  <si>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</si>
  <si>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</si>
  <si>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</si>
  <si>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</si>
  <si>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</si>
  <si>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</si>
  <si>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</si>
  <si>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</si>
  <si>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</si>
  <si>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</si>
  <si>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</si>
  <si>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</si>
  <si>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</si>
  <si>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</si>
  <si>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</si>
  <si>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</si>
  <si>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</si>
  <si>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</si>
  <si>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</si>
  <si>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</si>
  <si>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</si>
  <si>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</si>
  <si>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</si>
  <si>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</si>
  <si>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</si>
  <si>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</si>
  <si>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</si>
  <si>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</si>
  <si>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</si>
  <si>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</si>
  <si>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</si>
  <si>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</si>
  <si>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</si>
  <si>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</si>
  <si>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</si>
  <si>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</si>
  <si>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</si>
  <si>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</si>
  <si>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</si>
  <si>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</si>
  <si>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</si>
  <si>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</si>
  <si>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</si>
  <si>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</si>
  <si>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</si>
  <si>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</si>
  <si>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</si>
  <si>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</si>
  <si>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</si>
  <si>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</si>
  <si>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</si>
  <si>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</si>
  <si>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</si>
  <si>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</si>
  <si>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</si>
  <si>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</si>
  <si>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</si>
  <si>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</si>
  <si>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</si>
  <si>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</si>
  <si>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</si>
  <si>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</si>
  <si>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</si>
  <si>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</si>
  <si>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</si>
  <si>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</si>
  <si>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</si>
  <si>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</si>
  <si>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</si>
  <si>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</si>
  <si>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</si>
  <si>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</si>
  <si>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</si>
  <si>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</si>
  <si>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</si>
  <si>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</si>
  <si>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</si>
  <si>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</si>
  <si>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</si>
  <si>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</si>
  <si>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</si>
  <si>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</si>
  <si>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</si>
  <si>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</si>
  <si>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</si>
  <si>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</si>
  <si>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</si>
  <si>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</si>
  <si>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</si>
  <si>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</si>
  <si>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</si>
  <si>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</si>
  <si>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</si>
  <si>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</si>
  <si>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</si>
  <si>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</si>
  <si>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</si>
  <si>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</si>
  <si>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</si>
  <si>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</si>
  <si>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</si>
  <si>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</si>
  <si>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</si>
  <si>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</si>
  <si>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</si>
  <si>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</si>
  <si>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</si>
  <si>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</si>
  <si>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</si>
  <si>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</si>
  <si>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</si>
  <si>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</si>
  <si>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</si>
  <si>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</si>
  <si>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</si>
  <si>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</si>
  <si>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</si>
  <si>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</si>
  <si>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</si>
  <si>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</si>
  <si>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</si>
  <si>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</si>
  <si>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</si>
  <si>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</si>
  <si>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</si>
  <si>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</si>
  <si>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</si>
  <si>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</si>
  <si>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</si>
  <si>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</si>
  <si>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</si>
  <si>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</si>
  <si>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</si>
  <si>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</si>
  <si>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</si>
  <si>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</si>
  <si>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</si>
  <si>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</si>
  <si>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</si>
  <si>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</si>
  <si>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</si>
  <si>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</si>
  <si>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</si>
  <si>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</si>
  <si>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</si>
  <si>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</si>
  <si>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</si>
  <si>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</si>
  <si>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</si>
  <si>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</si>
  <si>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</si>
  <si>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</si>
  <si>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</si>
  <si>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</si>
  <si>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</si>
  <si>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</si>
  <si>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</si>
  <si>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</si>
  <si>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</si>
  <si>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</si>
  <si>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</si>
  <si>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</si>
  <si>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</si>
  <si>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</si>
  <si>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</si>
  <si>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</si>
  <si>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</si>
  <si>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</si>
  <si>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</si>
  <si>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</si>
  <si>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</si>
  <si>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</si>
  <si>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</si>
  <si>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</si>
  <si>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</si>
  <si>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</si>
  <si>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</si>
  <si>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</si>
  <si>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</si>
  <si>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</si>
  <si>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</si>
  <si>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</si>
  <si>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</si>
  <si>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</si>
  <si>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</si>
  <si>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</si>
  <si>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</si>
  <si>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</si>
  <si>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</si>
  <si>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</si>
  <si>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</si>
  <si>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</si>
  <si>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</si>
  <si>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</si>
  <si>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</si>
  <si>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</si>
  <si>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</si>
  <si>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</si>
  <si>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</si>
  <si>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</si>
  <si>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</si>
  <si>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</si>
  <si>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</si>
  <si>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</si>
  <si>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</si>
  <si>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</si>
  <si>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</si>
  <si>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</si>
  <si>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</si>
  <si>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</si>
  <si>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</si>
  <si>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</si>
  <si>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</si>
  <si>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</si>
  <si>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</si>
  <si>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</si>
  <si>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</si>
  <si>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</si>
  <si>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</si>
  <si>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</si>
  <si>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</si>
  <si>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</si>
  <si>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</si>
  <si>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</si>
  <si>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</si>
  <si>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</si>
  <si>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</si>
  <si>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</si>
  <si>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</si>
  <si>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</si>
  <si>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</si>
  <si>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</si>
  <si>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</si>
  <si>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</si>
  <si>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</si>
  <si>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</si>
  <si>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</si>
  <si>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</si>
  <si>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</si>
  <si>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</si>
  <si>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</si>
  <si>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</si>
  <si>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</si>
  <si>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</si>
  <si>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</si>
  <si>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</si>
  <si>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</si>
  <si>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</si>
  <si>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</si>
  <si>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</si>
  <si>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</si>
  <si>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</si>
  <si>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</si>
  <si>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</si>
  <si>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</si>
  <si>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</si>
  <si>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</si>
  <si>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</si>
  <si>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</si>
  <si>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</si>
  <si>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</si>
  <si>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</si>
  <si>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</si>
  <si>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</si>
  <si>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</si>
  <si>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</si>
  <si>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</si>
  <si>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</si>
  <si>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</si>
  <si>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</si>
  <si>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</si>
  <si>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</si>
  <si>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</si>
  <si>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</si>
  <si>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</si>
  <si>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</si>
  <si>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</si>
  <si>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</si>
  <si>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</si>
  <si>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</si>
  <si>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</si>
  <si>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</si>
  <si>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</si>
  <si>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</si>
  <si>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</si>
  <si>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</si>
  <si>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</si>
  <si>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</si>
  <si>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</si>
  <si>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</si>
  <si>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</si>
  <si>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</si>
  <si>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</si>
  <si>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</si>
  <si>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</si>
  <si>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</si>
  <si>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</si>
  <si>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</si>
  <si>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</si>
  <si>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</si>
  <si>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</si>
  <si>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</si>
  <si>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</si>
  <si>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</si>
  <si>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</si>
  <si>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</si>
  <si>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</si>
  <si>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</si>
  <si>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</si>
  <si>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</si>
  <si>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</si>
  <si>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</si>
  <si>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</si>
  <si>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</si>
  <si>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</si>
  <si>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</si>
  <si>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</si>
  <si>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</si>
  <si>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</si>
  <si>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</si>
  <si>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</si>
  <si>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</si>
  <si>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</si>
  <si>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</si>
  <si>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</si>
  <si>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</si>
  <si>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</si>
  <si>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</si>
  <si>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</si>
  <si>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</si>
  <si>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</si>
  <si>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</si>
  <si>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</si>
  <si>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</si>
  <si>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</si>
  <si>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</si>
  <si>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</si>
  <si>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</si>
  <si>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</si>
  <si>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</si>
  <si>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</si>
  <si>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</si>
  <si>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</si>
  <si>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</si>
  <si>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</si>
  <si>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</si>
  <si>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</si>
  <si>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</si>
  <si>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</si>
  <si>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</si>
  <si>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</si>
  <si>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</si>
  <si>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</si>
  <si>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</si>
  <si>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</si>
  <si>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</si>
  <si>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</si>
  <si>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</si>
  <si>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</si>
  <si>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</si>
  <si>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</si>
  <si>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</si>
  <si>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</si>
  <si>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</si>
  <si>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</si>
  <si>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</si>
  <si>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</si>
  <si>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</si>
  <si>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</si>
  <si>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</si>
  <si>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</si>
  <si>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</si>
  <si>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</si>
  <si>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</si>
  <si>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</si>
  <si>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</si>
  <si>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</si>
  <si>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</si>
  <si>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</si>
  <si>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</si>
  <si>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</si>
  <si>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</si>
  <si>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</si>
  <si>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</si>
  <si>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</si>
  <si>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</si>
  <si>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</si>
  <si>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</si>
  <si>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</si>
  <si>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</si>
  <si>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</si>
  <si>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</si>
  <si>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</si>
  <si>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</si>
  <si>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</si>
  <si>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</si>
  <si>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</si>
  <si>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</si>
  <si>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</si>
  <si>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</si>
  <si>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</si>
  <si>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</si>
  <si>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</si>
  <si>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</si>
  <si>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</si>
  <si>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</si>
  <si>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</si>
  <si>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</si>
  <si>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</si>
  <si>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</si>
  <si>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</si>
  <si>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</si>
  <si>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</si>
  <si>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</si>
  <si>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</si>
  <si>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</si>
  <si>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</si>
  <si>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</si>
  <si>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</si>
  <si>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</si>
  <si>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</si>
  <si>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</si>
  <si>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</si>
  <si>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</si>
  <si>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</si>
  <si>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</si>
  <si>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</si>
  <si>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</si>
  <si>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</si>
  <si>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</si>
  <si>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</si>
  <si>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</si>
  <si>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</si>
  <si>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</si>
  <si>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</si>
  <si>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</si>
  <si>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</si>
  <si>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</si>
  <si>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</si>
  <si>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</si>
  <si>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</si>
  <si>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</si>
  <si>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</si>
  <si>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</si>
  <si>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</si>
  <si>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</si>
  <si>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</si>
  <si>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</si>
  <si>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</si>
  <si>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</si>
  <si>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</si>
  <si>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</si>
  <si>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</si>
  <si>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</si>
  <si>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</si>
  <si>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</si>
  <si>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</si>
  <si>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</si>
  <si>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</si>
  <si>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</si>
  <si>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</si>
  <si>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</si>
  <si>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</si>
  <si>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</si>
  <si>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</si>
  <si>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</si>
  <si>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</si>
  <si>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</si>
  <si>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</si>
  <si>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</si>
  <si>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</si>
  <si>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</si>
  <si>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</si>
  <si>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</si>
  <si>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</si>
  <si>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</si>
  <si>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</si>
  <si>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</si>
  <si>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</si>
  <si>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</si>
  <si>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</si>
  <si>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</si>
  <si>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</si>
  <si>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</si>
  <si>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</si>
  <si>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</si>
  <si>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</si>
  <si>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</si>
  <si>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</si>
  <si>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</si>
  <si>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</si>
  <si>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</si>
  <si>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</si>
  <si>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</si>
  <si>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</si>
  <si>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</si>
  <si>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</si>
  <si>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</si>
  <si>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</si>
  <si>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</si>
  <si>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</si>
  <si>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</si>
  <si>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</si>
  <si>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</si>
  <si>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</si>
  <si>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</si>
  <si>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</si>
  <si>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</si>
  <si>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</si>
  <si>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</si>
  <si>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</si>
  <si>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</si>
  <si>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</si>
  <si>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</si>
  <si>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</si>
  <si>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</si>
  <si>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</si>
  <si>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</si>
  <si>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</si>
  <si>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</si>
  <si>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</si>
  <si>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</si>
  <si>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</si>
  <si>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</si>
  <si>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</si>
  <si>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</si>
  <si>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</si>
  <si>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</si>
  <si>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</si>
  <si>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</si>
  <si>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</si>
  <si>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</si>
  <si>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</si>
  <si>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</si>
  <si>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</si>
  <si>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</si>
  <si>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</si>
  <si>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</si>
  <si>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</si>
  <si>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</si>
  <si>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</si>
  <si>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</si>
  <si>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</si>
  <si>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</si>
  <si>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</si>
  <si>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</si>
  <si>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</si>
  <si>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</si>
  <si>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</si>
  <si>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</si>
  <si>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</si>
  <si>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</si>
  <si>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</si>
  <si>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</si>
  <si>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</si>
  <si>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</si>
  <si>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</si>
  <si>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</si>
  <si>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</si>
  <si>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</si>
  <si>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</si>
  <si>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</si>
  <si>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</si>
  <si>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</si>
  <si>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</si>
  <si>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</si>
  <si>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</si>
  <si>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</si>
  <si>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</si>
  <si>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</si>
  <si>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</si>
  <si>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</si>
  <si>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</si>
  <si>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</si>
  <si>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</si>
  <si>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</si>
  <si>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</si>
  <si>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</si>
  <si>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</si>
  <si>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</si>
  <si>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</si>
  <si>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</si>
  <si>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</si>
  <si>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</si>
  <si>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</si>
  <si>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</si>
  <si>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</si>
  <si>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</si>
  <si>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</si>
  <si>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</si>
  <si>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</si>
  <si>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</si>
  <si>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</si>
  <si>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</si>
  <si>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</si>
  <si>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</si>
  <si>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</si>
  <si>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</si>
  <si>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</si>
  <si>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</si>
  <si>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</si>
  <si>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</si>
  <si>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</si>
  <si>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</si>
  <si>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</si>
  <si>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</si>
  <si>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</si>
  <si>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</si>
  <si>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</si>
  <si>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</si>
  <si>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</si>
  <si>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</si>
  <si>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</si>
  <si>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</si>
  <si>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</si>
  <si>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</si>
  <si>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</si>
  <si>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</si>
  <si>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</si>
  <si>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</si>
  <si>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</si>
  <si>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</si>
  <si>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</si>
  <si>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</si>
  <si>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</si>
  <si>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</si>
  <si>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</si>
  <si>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</si>
  <si>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</si>
  <si>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</si>
  <si>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</si>
  <si>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</si>
  <si>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</si>
  <si>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</si>
  <si>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</si>
  <si>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</si>
  <si>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</si>
  <si>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</si>
  <si>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</si>
  <si>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</si>
  <si>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</si>
  <si>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</si>
  <si>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</si>
  <si>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</si>
  <si>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</si>
  <si>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</si>
  <si>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</si>
  <si>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</si>
  <si>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</si>
  <si>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</si>
  <si>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</si>
  <si>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</si>
  <si>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</si>
  <si>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</si>
  <si>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</si>
  <si>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</si>
  <si>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</si>
  <si>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</si>
  <si>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</si>
  <si>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</si>
  <si>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</si>
  <si>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</si>
  <si>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</si>
  <si>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</si>
  <si>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</si>
  <si>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</si>
  <si>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</si>
  <si>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</si>
  <si>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</si>
  <si>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</si>
  <si>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</si>
  <si>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</si>
  <si>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</si>
  <si>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</si>
  <si>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</si>
  <si>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</si>
  <si>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</si>
  <si>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</si>
  <si>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</si>
  <si>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</si>
  <si>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</si>
  <si>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</si>
  <si>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</si>
  <si>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</si>
  <si>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</si>
  <si>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</si>
  <si>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</si>
  <si>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</si>
  <si>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</si>
  <si>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</si>
  <si>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</si>
  <si>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</si>
  <si>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</si>
  <si>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</si>
  <si>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</si>
  <si>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</si>
  <si>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</si>
  <si>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</si>
  <si>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</si>
  <si>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</si>
  <si>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</si>
  <si>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</si>
  <si>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</si>
  <si>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</si>
  <si>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</si>
  <si>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</si>
  <si>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</si>
  <si>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</si>
  <si>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</si>
  <si>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</si>
  <si>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</si>
  <si>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</si>
  <si>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</si>
  <si>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</si>
  <si>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</si>
  <si>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</si>
  <si>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</si>
  <si>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</si>
  <si>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</si>
  <si>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</si>
  <si>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</si>
  <si>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</si>
  <si>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</si>
  <si>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</si>
  <si>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</si>
  <si>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</si>
  <si>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</si>
  <si>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</si>
  <si>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</si>
  <si>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</si>
  <si>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</si>
  <si>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</si>
  <si>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</si>
  <si>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</si>
  <si>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</si>
  <si>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</si>
  <si>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</si>
  <si>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</si>
  <si>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</si>
  <si>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</si>
  <si>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</si>
  <si>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</si>
  <si>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</si>
  <si>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</si>
  <si>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</si>
  <si>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</si>
  <si>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</si>
  <si>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</si>
  <si>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</si>
  <si>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</si>
  <si>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</si>
  <si>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</si>
  <si>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</si>
  <si>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</si>
  <si>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</si>
  <si>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</si>
  <si>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</si>
  <si>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</si>
  <si>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</si>
  <si>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</si>
  <si>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</si>
  <si>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</si>
  <si>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</si>
  <si>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</si>
  <si>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</si>
  <si>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</si>
  <si>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</si>
  <si>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</si>
  <si>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</si>
  <si>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</si>
  <si>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</si>
  <si>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</si>
  <si>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</si>
  <si>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</si>
  <si>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</si>
  <si>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</si>
  <si>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</si>
  <si>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</si>
  <si>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</si>
  <si>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</si>
  <si>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</si>
  <si>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</si>
  <si>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</si>
  <si>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</si>
  <si>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</si>
  <si>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</si>
  <si>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</si>
  <si>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</si>
  <si>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</si>
  <si>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</si>
  <si>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</si>
  <si>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</si>
  <si>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</si>
  <si>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</si>
  <si>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</si>
  <si>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</si>
  <si>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</si>
  <si>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</si>
  <si>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</si>
  <si>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</si>
  <si>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</si>
  <si>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</si>
  <si>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</si>
  <si>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</si>
  <si>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</si>
  <si>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</si>
  <si>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</si>
  <si>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</si>
  <si>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</si>
  <si>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</si>
  <si>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</si>
  <si>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</si>
  <si>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</si>
  <si>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</si>
  <si>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</si>
  <si>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</si>
  <si>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</si>
  <si>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</si>
  <si>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</si>
  <si>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</si>
  <si>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</si>
  <si>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</si>
  <si>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</si>
  <si>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</si>
  <si>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</si>
  <si>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</si>
  <si>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</si>
  <si>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</si>
  <si>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</si>
  <si>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</si>
  <si>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</si>
  <si>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</si>
  <si>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</si>
  <si>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</si>
  <si>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</si>
  <si>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</si>
  <si>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</si>
  <si>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</si>
  <si>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</si>
  <si>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</si>
  <si>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</si>
  <si>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</si>
  <si>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</si>
  <si>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</si>
  <si>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</si>
  <si>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</si>
  <si>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</si>
  <si>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</si>
  <si>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</si>
  <si>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</si>
  <si>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</si>
  <si>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</si>
  <si>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</si>
  <si>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</si>
  <si>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</si>
  <si>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</si>
  <si>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</si>
  <si>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</si>
  <si>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</si>
  <si>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</si>
  <si>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</si>
  <si>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</si>
  <si>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</si>
  <si>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</si>
  <si>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</si>
  <si>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</si>
  <si>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</si>
  <si>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</si>
  <si>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</si>
  <si>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</si>
  <si>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</si>
  <si>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</si>
  <si>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</si>
  <si>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</si>
  <si>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</si>
  <si>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</si>
  <si>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</si>
  <si>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</si>
  <si>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</si>
  <si>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</si>
  <si>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</si>
  <si>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</si>
  <si>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</si>
  <si>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</si>
  <si>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</si>
  <si>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</si>
  <si>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</si>
  <si>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</si>
  <si>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</si>
  <si>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</si>
  <si>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</si>
  <si>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</si>
  <si>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</si>
  <si>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</si>
  <si>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</si>
  <si>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</si>
  <si>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</si>
  <si>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</si>
  <si>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</si>
  <si>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</si>
  <si>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</si>
  <si>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</si>
  <si>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</si>
  <si>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</si>
  <si>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</si>
  <si>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</si>
  <si>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</si>
  <si>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</si>
  <si>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</si>
  <si>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</si>
  <si>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</si>
  <si>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</si>
  <si>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</si>
  <si>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</si>
  <si>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</si>
  <si>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</si>
  <si>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</si>
  <si>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</si>
  <si>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</si>
  <si>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</si>
  <si>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</si>
  <si>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</si>
  <si>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</si>
  <si>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</si>
  <si>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</si>
  <si>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</si>
  <si>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</si>
  <si>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</si>
  <si>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</si>
  <si>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</si>
  <si>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</si>
  <si>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</si>
  <si>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</si>
  <si>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</si>
  <si>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</si>
  <si>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</si>
  <si>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</si>
  <si>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</si>
  <si>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</si>
  <si>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</si>
  <si>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</si>
  <si>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</si>
  <si>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</si>
  <si>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</si>
  <si>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</si>
  <si>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</si>
  <si>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</si>
  <si>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</si>
  <si>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</si>
  <si>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</si>
  <si>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</si>
  <si>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</si>
  <si>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</si>
  <si>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</si>
  <si>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</si>
  <si>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</si>
  <si>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</si>
  <si>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</si>
  <si>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</si>
  <si>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</si>
  <si>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</si>
  <si>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</si>
  <si>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</si>
  <si>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</si>
  <si>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</si>
  <si>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</si>
  <si>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</si>
  <si>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</si>
  <si>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</si>
  <si>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</si>
  <si>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</si>
  <si>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</si>
  <si>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</si>
  <si>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</si>
  <si>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</si>
  <si>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</si>
  <si>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</si>
  <si>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</si>
  <si>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</si>
  <si>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</si>
  <si>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</si>
  <si>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</si>
  <si>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</si>
  <si>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</si>
  <si>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</si>
  <si>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</si>
  <si>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</si>
  <si>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</si>
  <si>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</si>
  <si>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</si>
  <si>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</si>
  <si>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</si>
  <si>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</si>
  <si>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</si>
  <si>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</si>
  <si>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</si>
  <si>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</si>
  <si>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</si>
  <si>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</si>
  <si>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</si>
  <si>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</si>
  <si>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</si>
  <si>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</si>
  <si>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</si>
  <si>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</si>
  <si>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</si>
  <si>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</si>
  <si>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</si>
  <si>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</si>
  <si>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</si>
  <si>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</si>
  <si>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</si>
  <si>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</si>
  <si>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</si>
  <si>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</si>
  <si>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</si>
  <si>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</si>
  <si>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</si>
  <si>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</si>
  <si>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</si>
  <si>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</si>
  <si>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</si>
  <si>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</si>
  <si>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</si>
  <si>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</si>
  <si>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</si>
  <si>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</si>
  <si>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</si>
  <si>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</si>
  <si>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</si>
  <si>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</si>
  <si>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</si>
  <si>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</si>
  <si>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</si>
  <si>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</si>
  <si>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</si>
  <si>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</si>
  <si>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</si>
  <si>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</si>
  <si>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</si>
  <si>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</si>
  <si>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</si>
  <si>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</si>
  <si>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</si>
  <si>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</si>
  <si>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</si>
  <si>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</si>
  <si>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</si>
  <si>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</si>
  <si>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</si>
  <si>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</si>
  <si>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</si>
  <si>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</si>
  <si>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</si>
  <si>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</si>
  <si>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</si>
  <si>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</si>
  <si>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</si>
  <si>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</si>
  <si>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</si>
  <si>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</si>
  <si>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</si>
  <si>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</si>
  <si>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</si>
  <si>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</si>
  <si>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</si>
  <si>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</si>
  <si>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</si>
  <si>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</si>
  <si>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</si>
  <si>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</si>
  <si>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</si>
  <si>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</si>
  <si>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</si>
  <si>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</si>
  <si>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</si>
  <si>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</si>
  <si>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</si>
  <si>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</si>
  <si>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</si>
  <si>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</si>
  <si>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</si>
  <si>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</si>
  <si>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</si>
  <si>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</si>
  <si>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</si>
  <si>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</si>
  <si>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</si>
  <si>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</si>
  <si>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</si>
  <si>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</si>
  <si>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</si>
  <si>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</si>
  <si>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</si>
  <si>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</si>
  <si>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</si>
  <si>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</si>
  <si>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</si>
  <si>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</si>
  <si>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</si>
  <si>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</si>
  <si>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</si>
  <si>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</si>
  <si>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</si>
  <si>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</si>
  <si>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</si>
  <si>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</si>
  <si>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</si>
  <si>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</si>
  <si>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</si>
  <si>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</si>
  <si>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</si>
  <si>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</si>
  <si>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</si>
  <si>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</si>
  <si>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</si>
  <si>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</si>
  <si>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</si>
  <si>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</si>
  <si>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</si>
  <si>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</si>
  <si>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</si>
  <si>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</si>
  <si>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</si>
  <si>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</si>
  <si>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</si>
  <si>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</si>
  <si>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</si>
  <si>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</si>
  <si>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</si>
  <si>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</si>
  <si>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</si>
  <si>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</si>
  <si>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</si>
  <si>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</si>
  <si>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</si>
  <si>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</si>
  <si>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</si>
  <si>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</si>
  <si>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</si>
  <si>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</si>
  <si>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</si>
  <si>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</si>
  <si>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</si>
  <si>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</si>
  <si>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</si>
  <si>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</si>
  <si>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</si>
  <si>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</si>
  <si>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</si>
  <si>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</si>
  <si>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</si>
  <si>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</si>
  <si>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</si>
  <si>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</si>
  <si>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</si>
  <si>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</si>
  <si>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</si>
  <si>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</si>
  <si>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</si>
  <si>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</si>
  <si>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</si>
  <si>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</si>
  <si>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</si>
  <si>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</si>
  <si>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</si>
  <si>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</si>
  <si>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</si>
  <si>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</si>
  <si>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</si>
  <si>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</si>
  <si>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</si>
  <si>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</si>
  <si>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</si>
  <si>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</si>
  <si>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</si>
  <si>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</si>
  <si>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</si>
  <si>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</si>
  <si>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</si>
  <si>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</si>
  <si>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</si>
  <si>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</si>
  <si>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</si>
  <si>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</si>
  <si>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</si>
  <si>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</si>
  <si>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</si>
  <si>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</si>
  <si>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</si>
  <si>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</si>
  <si>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</si>
  <si>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</si>
  <si>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</si>
  <si>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</si>
  <si>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</si>
  <si>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</si>
  <si>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</si>
  <si>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</si>
  <si>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</si>
  <si>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</si>
  <si>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</si>
  <si>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</si>
  <si>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</si>
  <si>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</si>
  <si>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</si>
  <si>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</si>
  <si>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</si>
  <si>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</si>
  <si>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</si>
  <si>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</si>
  <si>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</si>
  <si>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</si>
  <si>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</si>
  <si>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</si>
  <si>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</si>
  <si>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</si>
  <si>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</si>
  <si>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</si>
  <si>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</si>
  <si>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</si>
  <si>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</si>
  <si>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</si>
  <si>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</si>
  <si>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</si>
  <si>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</si>
  <si>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</si>
  <si>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</si>
  <si>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</si>
  <si>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</si>
  <si>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</si>
  <si>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</si>
  <si>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</si>
  <si>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</si>
  <si>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</si>
  <si>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</si>
  <si>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</si>
  <si>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</si>
  <si>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</si>
  <si>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</si>
  <si>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</si>
  <si>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</si>
  <si>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</si>
  <si>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</si>
  <si>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</si>
  <si>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</si>
  <si>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</si>
  <si>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</si>
  <si>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</si>
  <si>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</si>
  <si>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</si>
  <si>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</si>
  <si>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</si>
  <si>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</si>
  <si>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</si>
  <si>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</si>
  <si>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</si>
  <si>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</si>
  <si>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</si>
  <si>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</si>
  <si>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</si>
  <si>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</si>
  <si>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</si>
  <si>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</si>
  <si>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</si>
  <si>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</si>
  <si>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</si>
  <si>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</si>
  <si>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</si>
  <si>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</si>
  <si>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</si>
  <si>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</si>
  <si>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</si>
  <si>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</si>
  <si>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</si>
  <si>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</si>
  <si>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</si>
  <si>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</si>
  <si>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</si>
  <si>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</si>
  <si>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</si>
  <si>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</si>
  <si>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</si>
  <si>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</si>
  <si>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</si>
  <si>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</si>
  <si>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</si>
  <si>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</si>
  <si>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</si>
  <si>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</si>
  <si>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</si>
  <si>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</si>
  <si>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</si>
  <si>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</si>
  <si>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</si>
  <si>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</si>
  <si>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</si>
  <si>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</si>
  <si>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</si>
  <si>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</si>
  <si>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</si>
  <si>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</si>
  <si>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</si>
  <si>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</si>
  <si>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</si>
  <si>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</si>
  <si>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</si>
  <si>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</si>
  <si>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</si>
  <si>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</si>
  <si>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</si>
  <si>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</si>
  <si>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</si>
  <si>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</si>
  <si>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</si>
  <si>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</si>
  <si>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</si>
  <si>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</si>
  <si>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</si>
  <si>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</si>
  <si>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</si>
  <si>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</si>
  <si>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</si>
  <si>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</si>
  <si>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</si>
  <si>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</si>
  <si>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</si>
  <si>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</si>
  <si>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</si>
  <si>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</si>
  <si>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</si>
  <si>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</si>
  <si>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</si>
  <si>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</si>
  <si>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</si>
  <si>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</si>
  <si>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</si>
  <si>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</si>
  <si>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</si>
  <si>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</si>
  <si>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</si>
  <si>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</si>
  <si>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</si>
  <si>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</si>
  <si>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</si>
  <si>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</si>
  <si>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</si>
  <si>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</si>
  <si>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</si>
  <si>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</si>
  <si>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</si>
  <si>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</si>
  <si>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</si>
  <si>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</si>
  <si>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</si>
  <si>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</si>
  <si>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</si>
  <si>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</si>
  <si>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</si>
  <si>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</si>
  <si>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</si>
  <si>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</si>
  <si>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</si>
  <si>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</si>
  <si>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</si>
  <si>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</si>
  <si>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</si>
  <si>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</si>
  <si>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</si>
  <si>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</si>
  <si>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</si>
  <si>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</si>
  <si>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</si>
  <si>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</si>
  <si>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</si>
  <si>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</si>
  <si>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</si>
  <si>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</si>
  <si>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</si>
  <si>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</si>
  <si>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</si>
  <si>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</si>
  <si>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</si>
  <si>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</si>
  <si>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</si>
  <si>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</si>
  <si>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</si>
  <si>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</si>
  <si>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</si>
  <si>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</si>
  <si>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</si>
  <si>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</si>
  <si>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</si>
  <si>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</si>
  <si>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</si>
  <si>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</si>
  <si>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</si>
  <si>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</si>
  <si>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</si>
  <si>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</si>
  <si>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</si>
  <si>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</si>
  <si>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</si>
  <si>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</si>
  <si>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</si>
  <si>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</si>
  <si>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</si>
  <si>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</si>
  <si>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</si>
  <si>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</si>
  <si>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</si>
  <si>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</si>
  <si>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</si>
  <si>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</si>
  <si>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</si>
  <si>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</si>
  <si>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</si>
  <si>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</si>
  <si>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</si>
  <si>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</si>
  <si>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</si>
  <si>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</si>
  <si>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</si>
  <si>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</si>
  <si>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</si>
  <si>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</si>
  <si>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</si>
  <si>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</si>
  <si>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</si>
  <si>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</si>
  <si>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</si>
  <si>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</si>
  <si>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</si>
  <si>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</si>
  <si>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</si>
  <si>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</si>
  <si>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</si>
  <si>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</si>
  <si>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</si>
  <si>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</si>
  <si>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</si>
  <si>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</si>
  <si>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</si>
  <si>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</si>
  <si>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</si>
  <si>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</si>
  <si>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</si>
  <si>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</si>
  <si>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</si>
  <si>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</si>
  <si>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</si>
  <si>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</si>
  <si>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</si>
  <si>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</si>
  <si>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</si>
  <si>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</si>
  <si>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</si>
  <si>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</si>
  <si>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</si>
  <si>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</si>
  <si>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</si>
  <si>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</si>
  <si>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</si>
  <si>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</si>
  <si>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</si>
  <si>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</si>
  <si>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</si>
  <si>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</si>
  <si>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</si>
  <si>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</si>
  <si>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</si>
  <si>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</si>
  <si>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</si>
  <si>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</si>
  <si>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</si>
  <si>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</si>
  <si>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</si>
  <si>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</si>
  <si>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</si>
  <si>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</si>
  <si>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</si>
  <si>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</si>
  <si>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</si>
  <si>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</si>
  <si>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</si>
  <si>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</si>
  <si>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</si>
  <si>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</si>
  <si>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</si>
  <si>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</si>
  <si>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</si>
  <si>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</si>
  <si>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</si>
  <si>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</si>
  <si>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</si>
  <si>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</si>
  <si>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</si>
  <si>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</si>
  <si>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</si>
  <si>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</si>
  <si>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</si>
  <si>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</si>
  <si>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</si>
  <si>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</si>
  <si>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</si>
  <si>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</si>
  <si>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</si>
  <si>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</si>
  <si>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</si>
  <si>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</si>
  <si>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</si>
  <si>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</si>
  <si>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</si>
  <si>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</si>
  <si>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</si>
  <si>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</si>
  <si>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</si>
  <si>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</si>
  <si>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</si>
  <si>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</si>
  <si>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</si>
  <si>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</si>
  <si>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</si>
  <si>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</si>
  <si>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</si>
  <si>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</si>
  <si>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</si>
  <si>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</si>
  <si>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</si>
  <si>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</si>
  <si>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</si>
  <si>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</si>
  <si>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</si>
  <si>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</si>
  <si>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</si>
  <si>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</si>
  <si>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</si>
  <si>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</si>
  <si>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</si>
  <si>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</si>
  <si>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</si>
  <si>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</si>
  <si>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</si>
  <si>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</si>
  <si>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</si>
  <si>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</si>
  <si>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</si>
  <si>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</si>
  <si>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</si>
  <si>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</si>
  <si>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</si>
  <si>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</si>
  <si>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</si>
  <si>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</si>
  <si>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</si>
  <si>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</si>
  <si>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</si>
  <si>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</si>
  <si>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</si>
  <si>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</si>
  <si>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</si>
  <si>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</si>
  <si>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</si>
  <si>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</si>
  <si>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</si>
  <si>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</si>
  <si>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</si>
  <si>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</si>
  <si>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</si>
  <si>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</si>
  <si>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</si>
  <si>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</si>
  <si>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</si>
  <si>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</si>
  <si>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</si>
  <si>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</si>
  <si>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</si>
  <si>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</si>
  <si>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</si>
  <si>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</si>
  <si>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</si>
  <si>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</si>
  <si>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</si>
  <si>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</si>
  <si>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</si>
  <si>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</si>
  <si>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</si>
  <si>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</si>
  <si>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</si>
  <si>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</si>
  <si>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</si>
  <si>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</si>
  <si>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</si>
  <si>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</si>
  <si>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</si>
  <si>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</si>
  <si>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</si>
  <si>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</si>
  <si>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</si>
  <si>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</si>
  <si>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</si>
  <si>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</si>
  <si>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</si>
  <si>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</si>
  <si>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</si>
  <si>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</si>
  <si>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</si>
  <si>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</si>
  <si>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</si>
  <si>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</si>
  <si>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</si>
  <si>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</si>
  <si>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</si>
  <si>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</si>
  <si>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</si>
  <si>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</si>
  <si>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</si>
  <si>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</si>
  <si>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</si>
  <si>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</si>
  <si>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</si>
  <si>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</si>
  <si>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</si>
  <si>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</si>
  <si>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</si>
  <si>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</si>
  <si>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</si>
  <si>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</si>
  <si>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</si>
  <si>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</si>
  <si>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</si>
  <si>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</si>
  <si>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</si>
  <si>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</si>
  <si>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</si>
  <si>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</si>
  <si>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</si>
  <si>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</si>
  <si>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</si>
  <si>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</si>
  <si>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</si>
  <si>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</si>
  <si>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</si>
  <si>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</si>
  <si>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</si>
  <si>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</si>
  <si>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</si>
  <si>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</si>
  <si>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</si>
  <si>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</si>
  <si>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</si>
  <si>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</si>
  <si>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</si>
  <si>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</si>
  <si>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</si>
  <si>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</si>
  <si>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</si>
  <si>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</si>
  <si>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</si>
  <si>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</si>
  <si>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</si>
  <si>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</si>
  <si>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</si>
  <si>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</si>
  <si>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</si>
  <si>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</si>
  <si>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</si>
  <si>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</si>
  <si>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</si>
  <si>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</si>
  <si>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</si>
  <si>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</si>
  <si>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</si>
  <si>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</si>
  <si>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</si>
  <si>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</si>
  <si>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</si>
  <si>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</si>
  <si>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</si>
  <si>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</si>
  <si>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</si>
  <si>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</si>
  <si>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</si>
  <si>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</si>
  <si>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</si>
  <si>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</si>
  <si>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</si>
  <si>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</si>
  <si>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</si>
  <si>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</si>
  <si>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</si>
  <si>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</si>
  <si>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</si>
  <si>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</si>
  <si>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</si>
  <si>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</si>
  <si>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</si>
  <si>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</si>
  <si>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</si>
  <si>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</si>
  <si>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</si>
  <si>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</si>
  <si>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</si>
  <si>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</si>
  <si>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</si>
  <si>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</si>
  <si>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</si>
  <si>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</si>
  <si>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</si>
  <si>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</si>
  <si>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</si>
  <si>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</si>
  <si>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</si>
  <si>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</si>
  <si>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</si>
  <si>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</si>
  <si>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</si>
  <si>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</si>
  <si>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</si>
  <si>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</si>
  <si>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</si>
  <si>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</si>
  <si>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</si>
  <si>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</si>
  <si>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</si>
  <si>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</si>
  <si>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</si>
  <si>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</si>
  <si>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</si>
  <si>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</si>
  <si>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</si>
  <si>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</si>
  <si>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</si>
  <si>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</si>
  <si>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</si>
  <si>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</si>
  <si>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</si>
  <si>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</si>
  <si>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</si>
  <si>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</si>
  <si>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</si>
  <si>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</si>
  <si>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</si>
  <si>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</si>
  <si>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</si>
  <si>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</si>
  <si>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</si>
  <si>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</si>
  <si>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</si>
  <si>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</si>
  <si>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</si>
  <si>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</si>
  <si>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</si>
  <si>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</si>
  <si>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</si>
  <si>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</si>
  <si>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</si>
  <si>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</si>
  <si>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</si>
  <si>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</si>
  <si>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</si>
  <si>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</si>
  <si>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</si>
  <si>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</si>
  <si>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</si>
  <si>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</si>
  <si>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</si>
  <si>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</si>
  <si>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</si>
  <si>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</si>
  <si>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</si>
  <si>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</si>
  <si>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</si>
  <si>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</si>
  <si>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</si>
  <si>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</si>
  <si>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</si>
  <si>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</si>
  <si>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</si>
  <si>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</si>
  <si>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</si>
  <si>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</si>
  <si>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</si>
  <si>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</si>
  <si>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</si>
  <si>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</si>
  <si>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</si>
  <si>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</si>
  <si>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</si>
  <si>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</si>
  <si>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</si>
  <si>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</si>
  <si>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</si>
  <si>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</si>
  <si>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</si>
  <si>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</si>
  <si>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</si>
  <si>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</si>
  <si>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</si>
  <si>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</si>
  <si>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</si>
  <si>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</si>
  <si>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</si>
  <si>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</si>
  <si>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</si>
  <si>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</si>
  <si>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</si>
  <si>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</si>
  <si>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</si>
  <si>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</si>
  <si>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</si>
  <si>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</si>
  <si>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</si>
  <si>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</si>
  <si>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</si>
  <si>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</si>
  <si>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</si>
  <si>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</si>
  <si>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</si>
  <si>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</si>
  <si>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</si>
  <si>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</si>
  <si>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</si>
  <si>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</si>
  <si>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</si>
  <si>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</si>
  <si>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</si>
  <si>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</si>
  <si>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</si>
  <si>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</si>
  <si>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</si>
  <si>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</si>
  <si>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</si>
  <si>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</si>
  <si>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</si>
  <si>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</si>
  <si>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</si>
  <si>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</si>
  <si>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</si>
  <si>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</si>
  <si>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</si>
  <si>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</si>
  <si>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</si>
  <si>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</si>
  <si>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</si>
  <si>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</si>
  <si>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</si>
  <si>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</si>
  <si>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</si>
  <si>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</si>
  <si>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</si>
  <si>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</si>
  <si>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</si>
  <si>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</si>
  <si>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</si>
  <si>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</si>
  <si>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</si>
  <si>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</si>
  <si>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</si>
  <si>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</si>
  <si>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</si>
  <si>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</si>
  <si>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</si>
  <si>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</si>
  <si>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</si>
  <si>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</si>
  <si>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</si>
  <si>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</si>
  <si>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</si>
  <si>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</si>
  <si>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</si>
  <si>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</si>
  <si>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</si>
  <si>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</si>
  <si>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</si>
  <si>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</si>
  <si>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</si>
  <si>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</si>
  <si>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</si>
  <si>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</si>
  <si>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</si>
  <si>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</si>
  <si>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</si>
  <si>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</si>
  <si>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</si>
  <si>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</si>
  <si>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</si>
  <si>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</si>
  <si>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</si>
  <si>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</si>
  <si>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</si>
  <si>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</si>
  <si>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</si>
  <si>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</si>
  <si>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</si>
  <si>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</si>
  <si>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</si>
  <si>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</si>
  <si>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</si>
  <si>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</si>
  <si>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</si>
  <si>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</si>
  <si>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</si>
  <si>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</si>
  <si>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</si>
  <si>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</si>
  <si>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</si>
  <si>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</si>
  <si>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</si>
  <si>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</si>
  <si>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</si>
  <si>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</si>
  <si>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</si>
  <si>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</si>
  <si>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</si>
  <si>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</si>
  <si>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</si>
  <si>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</si>
  <si>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</si>
  <si>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</si>
  <si>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</si>
  <si>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</si>
  <si>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</si>
  <si>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</si>
  <si>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</si>
  <si>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</si>
  <si>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</si>
  <si>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</si>
  <si>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</si>
  <si>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</si>
  <si>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</si>
  <si>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</si>
  <si>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</si>
  <si>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</si>
  <si>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</si>
  <si>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</si>
  <si>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</si>
  <si>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</si>
  <si>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</si>
  <si>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</si>
  <si>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</si>
  <si>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</si>
  <si>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</si>
  <si>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</si>
  <si>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</si>
  <si>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</si>
  <si>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</si>
  <si>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</si>
  <si>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</si>
  <si>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</si>
  <si>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</si>
  <si>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</si>
  <si>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</si>
  <si>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</si>
  <si>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</si>
  <si>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</si>
  <si>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</si>
  <si>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</si>
  <si>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</si>
  <si>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</si>
  <si>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</si>
  <si>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</si>
  <si>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</si>
  <si>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</si>
  <si>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</si>
  <si>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</si>
  <si>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</si>
  <si>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</si>
  <si>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</si>
  <si>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</si>
  <si>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</si>
  <si>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</si>
  <si>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</si>
  <si>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</si>
  <si>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</si>
  <si>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</si>
  <si>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</si>
  <si>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</si>
  <si>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</si>
  <si>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</si>
  <si>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</si>
  <si>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</si>
  <si>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</si>
  <si>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</si>
  <si>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</si>
  <si>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</si>
  <si>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</si>
  <si>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</si>
  <si>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</si>
  <si>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</si>
  <si>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</si>
  <si>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</si>
  <si>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</si>
  <si>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</si>
  <si>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</si>
  <si>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</si>
  <si>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</si>
  <si>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</si>
  <si>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</si>
  <si>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</si>
  <si>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</si>
  <si>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</si>
  <si>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</si>
  <si>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</si>
  <si>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</si>
  <si>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</si>
  <si>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</si>
  <si>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</si>
  <si>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</si>
  <si>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</si>
  <si>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</si>
  <si>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</si>
  <si>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</si>
  <si>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</si>
  <si>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</si>
  <si>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</si>
  <si>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</si>
  <si>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</si>
  <si>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</si>
  <si>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</si>
  <si>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</si>
  <si>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</si>
  <si>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</si>
  <si>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</si>
  <si>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</si>
  <si>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</si>
  <si>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</si>
  <si>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</si>
  <si>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</si>
  <si>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</si>
  <si>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</si>
  <si>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</si>
  <si>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</si>
  <si>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</si>
  <si>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</si>
  <si>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</si>
  <si>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</si>
  <si>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</si>
  <si>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</si>
  <si>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</si>
  <si>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</si>
  <si>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</si>
  <si>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</si>
  <si>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</si>
  <si>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</si>
  <si>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</si>
  <si>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</si>
  <si>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</si>
  <si>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</si>
  <si>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</si>
  <si>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</si>
  <si>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</si>
  <si>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</si>
  <si>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</si>
  <si>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</si>
  <si>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</si>
  <si>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</si>
  <si>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</si>
  <si>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</si>
  <si>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</si>
  <si>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</si>
  <si>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</si>
  <si>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</si>
  <si>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</si>
  <si>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</si>
  <si>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</si>
  <si>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</si>
  <si>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</si>
  <si>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</si>
  <si>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</si>
  <si>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</si>
  <si>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</si>
  <si>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</si>
  <si>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</si>
  <si>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</si>
  <si>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</si>
  <si>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</si>
  <si>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</si>
  <si>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</si>
  <si>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</si>
  <si>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</si>
  <si>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</si>
  <si>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</si>
  <si>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</si>
  <si>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</si>
  <si>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</si>
  <si>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</si>
  <si>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</si>
  <si>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</si>
  <si>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</si>
  <si>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</si>
  <si>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</si>
  <si>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</si>
  <si>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</si>
  <si>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</si>
  <si>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</si>
  <si>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</si>
  <si>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</si>
  <si>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</si>
  <si>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</si>
  <si>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</si>
  <si>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</si>
  <si>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</si>
  <si>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</si>
  <si>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</si>
  <si>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</si>
  <si>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</si>
  <si>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</si>
  <si>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</si>
  <si>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</si>
  <si>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</si>
  <si>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</si>
  <si>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</si>
  <si>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</si>
  <si>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</si>
  <si>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</si>
  <si>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</si>
  <si>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</si>
  <si>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</si>
  <si>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</si>
  <si>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</si>
  <si>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</si>
  <si>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</si>
  <si>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</si>
  <si>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</si>
  <si>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</si>
  <si>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</si>
  <si>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</si>
  <si>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</si>
  <si>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</si>
  <si>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</si>
  <si>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</si>
  <si>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</si>
  <si>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</si>
  <si>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</si>
  <si>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</si>
  <si>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</si>
  <si>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</si>
  <si>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</si>
  <si>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</si>
  <si>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</si>
  <si>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</si>
  <si>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</si>
  <si>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</si>
  <si>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</si>
  <si>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</si>
  <si>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</si>
  <si>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</si>
  <si>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</si>
  <si>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</si>
  <si>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</si>
  <si>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</si>
  <si>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</si>
  <si>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</si>
  <si>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</si>
  <si>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</si>
  <si>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</si>
  <si>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</si>
  <si>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</si>
  <si>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</si>
  <si>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</si>
  <si>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</si>
  <si>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</si>
  <si>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</si>
  <si>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</si>
  <si>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</si>
  <si>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</si>
  <si>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</si>
  <si>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</si>
  <si>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</si>
  <si>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</si>
  <si>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</si>
  <si>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</si>
  <si>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</si>
  <si>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</si>
  <si>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</si>
  <si>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</si>
  <si>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</si>
  <si>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</si>
  <si>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</si>
  <si>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</si>
  <si>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</si>
  <si>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</si>
  <si>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</si>
  <si>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</si>
  <si>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</si>
  <si>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</si>
  <si>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</si>
  <si>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</si>
  <si>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</si>
  <si>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</si>
  <si>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</si>
  <si>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</si>
  <si>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</si>
  <si>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</si>
  <si>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</si>
  <si>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</si>
  <si>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</si>
  <si>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</si>
  <si>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</si>
  <si>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</si>
  <si>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</si>
  <si>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</si>
  <si>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</si>
  <si>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</si>
  <si>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</si>
  <si>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</si>
  <si>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</si>
  <si>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</si>
  <si>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</si>
  <si>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</si>
  <si>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</si>
  <si>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</si>
  <si>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</si>
  <si>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</si>
  <si>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</si>
  <si>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</si>
  <si>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</si>
  <si>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</si>
  <si>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</si>
  <si>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</si>
  <si>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</si>
  <si>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</si>
  <si>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</si>
  <si>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</si>
  <si>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</si>
  <si>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</si>
  <si>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</si>
  <si>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</si>
  <si>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</si>
  <si>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</si>
  <si>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</si>
  <si>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</si>
  <si>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</si>
  <si>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</si>
  <si>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</si>
  <si>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</si>
  <si>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</si>
  <si>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</si>
  <si>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</si>
  <si>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</si>
  <si>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</si>
  <si>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</si>
  <si>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</si>
  <si>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</si>
  <si>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</si>
  <si>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</si>
  <si>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</si>
  <si>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</si>
  <si>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</si>
  <si>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</si>
  <si>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</si>
  <si>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</si>
  <si>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</si>
  <si>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</si>
  <si>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</si>
  <si>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</si>
  <si>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</si>
  <si>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</si>
  <si>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</si>
  <si>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</si>
  <si>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</si>
  <si>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</si>
  <si>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</si>
  <si>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</si>
  <si>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</si>
  <si>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</si>
  <si>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</si>
  <si>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</si>
  <si>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</si>
  <si>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</si>
  <si>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</si>
  <si>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</si>
  <si>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</si>
  <si>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</si>
  <si>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</si>
  <si>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</si>
  <si>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</si>
  <si>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</si>
  <si>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</si>
  <si>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</si>
  <si>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</si>
  <si>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</si>
  <si>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</si>
  <si>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</si>
  <si>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</si>
  <si>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</si>
  <si>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</si>
  <si>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</si>
  <si>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</si>
  <si>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</si>
  <si>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</si>
  <si>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</si>
  <si>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</si>
  <si>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</si>
  <si>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</si>
  <si>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</si>
  <si>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</si>
  <si>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</si>
  <si>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</si>
  <si>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</si>
  <si>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</si>
  <si>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</si>
  <si>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</si>
  <si>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</si>
  <si>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</si>
  <si>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</si>
  <si>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</si>
  <si>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</si>
  <si>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</si>
  <si>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</si>
  <si>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</si>
  <si>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</si>
  <si>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</si>
  <si>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</si>
  <si>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</si>
  <si>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</si>
  <si>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</si>
  <si>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</si>
  <si>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</si>
  <si>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</si>
  <si>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</si>
  <si>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</si>
  <si>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</si>
  <si>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</si>
  <si>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</si>
  <si>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</si>
  <si>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</si>
  <si>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</si>
  <si>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</si>
  <si>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</si>
  <si>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</si>
  <si>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</si>
  <si>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</si>
  <si>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</si>
  <si>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</si>
  <si>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</si>
  <si>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</si>
  <si>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</si>
  <si>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</si>
  <si>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</si>
  <si>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</si>
  <si>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</si>
  <si>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</si>
  <si>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</si>
  <si>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</si>
  <si>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</si>
  <si>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</si>
  <si>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</si>
  <si>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</si>
  <si>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</si>
  <si>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</si>
  <si>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</si>
  <si>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</si>
  <si>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</si>
  <si>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</si>
  <si>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</si>
  <si>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</si>
  <si>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</si>
  <si>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</si>
  <si>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</si>
  <si>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</si>
  <si>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</si>
  <si>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</si>
  <si>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</si>
  <si>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</si>
  <si>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</si>
  <si>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</si>
  <si>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</si>
  <si>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</si>
  <si>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</si>
  <si>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</si>
  <si>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</si>
  <si>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</si>
  <si>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</si>
  <si>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</si>
  <si>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</si>
  <si>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</si>
  <si>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</si>
  <si>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</si>
  <si>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</si>
  <si>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</si>
  <si>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</si>
  <si>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</si>
  <si>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</si>
  <si>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</si>
  <si>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</si>
  <si>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</si>
  <si>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</si>
  <si>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</si>
  <si>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</si>
  <si>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</si>
  <si>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</si>
  <si>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</si>
  <si>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</si>
  <si>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</si>
  <si>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</si>
  <si>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</si>
  <si>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</si>
  <si>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</si>
  <si>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</si>
  <si>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</si>
  <si>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</si>
  <si>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</si>
  <si>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</si>
  <si>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</si>
  <si>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</si>
  <si>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</si>
  <si>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</si>
  <si>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</si>
  <si>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</si>
  <si>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</si>
  <si>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</si>
  <si>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</si>
  <si>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</si>
  <si>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</si>
  <si>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</si>
  <si>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</si>
  <si>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</si>
  <si>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</si>
  <si>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</si>
  <si>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</si>
  <si>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</si>
  <si>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</si>
  <si>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</si>
  <si>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</si>
  <si>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</si>
  <si>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</si>
  <si>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</si>
  <si>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</si>
  <si>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</si>
  <si>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</si>
  <si>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</si>
  <si>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</si>
  <si>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</si>
  <si>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</si>
  <si>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</si>
  <si>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</si>
  <si>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</si>
  <si>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</si>
  <si>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</si>
  <si>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</si>
  <si>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</si>
  <si>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</si>
  <si>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</si>
  <si>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</si>
  <si>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</si>
  <si>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</si>
  <si>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</si>
  <si>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</si>
  <si>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</si>
  <si>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</si>
  <si>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</si>
  <si>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</si>
  <si>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</si>
  <si>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</si>
  <si>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</si>
  <si>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</si>
  <si>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</si>
  <si>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</si>
  <si>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</si>
  <si>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</si>
  <si>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</si>
  <si>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</si>
  <si>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</si>
  <si>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</si>
  <si>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</si>
  <si>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</si>
  <si>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</si>
  <si>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</si>
  <si>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</si>
  <si>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</si>
  <si>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</si>
  <si>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</si>
  <si>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</si>
  <si>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</si>
  <si>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</si>
  <si>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</si>
  <si>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</si>
  <si>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</si>
  <si>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</si>
  <si>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</si>
  <si>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</si>
  <si>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</si>
  <si>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</si>
  <si>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</si>
  <si>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</si>
  <si>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</si>
  <si>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</si>
  <si>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</si>
  <si>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</si>
  <si>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</si>
  <si>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</si>
  <si>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</si>
  <si>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</si>
  <si>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</si>
  <si>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</si>
  <si>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</si>
  <si>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</si>
  <si>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</si>
  <si>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</si>
  <si>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</si>
  <si>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</si>
  <si>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</si>
  <si>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</si>
  <si>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</si>
  <si>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</si>
  <si>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</si>
  <si>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</si>
  <si>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</si>
  <si>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</si>
  <si>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</si>
  <si>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</si>
  <si>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</si>
  <si>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</si>
  <si>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</si>
  <si>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</si>
  <si>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</si>
  <si>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</si>
  <si>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</si>
  <si>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</si>
  <si>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</si>
  <si>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</si>
  <si>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</si>
  <si>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</si>
  <si>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</si>
  <si>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</si>
  <si>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</si>
  <si>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</si>
  <si>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</si>
  <si>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</si>
  <si>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</si>
  <si>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</si>
  <si>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</si>
  <si>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</si>
  <si>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</si>
  <si>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</si>
  <si>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</si>
  <si>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</si>
  <si>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</si>
  <si>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</si>
  <si>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</si>
  <si>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</si>
  <si>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</si>
  <si>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</si>
  <si>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</si>
  <si>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</si>
  <si>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</si>
  <si>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</si>
  <si>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</si>
  <si>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</si>
  <si>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</si>
  <si>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</si>
  <si>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</si>
  <si>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</si>
  <si>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</si>
  <si>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</si>
  <si>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</si>
  <si>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</si>
  <si>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</si>
  <si>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</si>
  <si>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</si>
  <si>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</si>
  <si>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</si>
  <si>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</si>
  <si>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</si>
  <si>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</si>
  <si>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</si>
  <si>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</si>
  <si>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</si>
  <si>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</si>
  <si>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</si>
  <si>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</si>
  <si>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</si>
  <si>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</si>
  <si>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</si>
  <si>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</si>
  <si>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</si>
  <si>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</si>
  <si>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</si>
  <si>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</si>
  <si>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</si>
  <si>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</si>
  <si>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</si>
  <si>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</si>
  <si>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</si>
  <si>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</si>
  <si>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</si>
  <si>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</si>
  <si>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</si>
  <si>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</si>
  <si>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</si>
  <si>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</si>
  <si>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</si>
  <si>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</si>
  <si>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</si>
  <si>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</si>
  <si>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</si>
  <si>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</si>
  <si>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</si>
  <si>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</si>
  <si>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</si>
  <si>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</si>
  <si>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</si>
  <si>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</si>
  <si>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</si>
  <si>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</si>
  <si>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</si>
  <si>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</si>
  <si>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</si>
  <si>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</si>
  <si>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</si>
  <si>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</si>
  <si>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</si>
  <si>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</si>
  <si>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</si>
  <si>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</si>
  <si>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</si>
  <si>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</si>
  <si>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</si>
  <si>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</si>
  <si>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</si>
  <si>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</si>
  <si>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</si>
  <si>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</si>
  <si>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</si>
  <si>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</si>
  <si>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</si>
  <si>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</si>
  <si>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</si>
  <si>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</si>
  <si>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</si>
  <si>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</si>
  <si>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</si>
  <si>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</si>
  <si>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</si>
  <si>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</si>
  <si>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</si>
  <si>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</si>
  <si>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</si>
  <si>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</si>
  <si>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</si>
  <si>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</si>
  <si>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</si>
  <si>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</si>
  <si>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</si>
  <si>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</si>
  <si>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</si>
  <si>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</si>
  <si>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</si>
  <si>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</si>
  <si>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</si>
  <si>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</si>
  <si>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</si>
  <si>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</si>
  <si>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</si>
  <si>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</si>
  <si>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</si>
  <si>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</si>
  <si>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</si>
  <si>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</si>
  <si>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</si>
  <si>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</si>
  <si>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</si>
  <si>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</si>
  <si>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</si>
  <si>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</si>
  <si>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</si>
  <si>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</si>
  <si>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</si>
  <si>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</si>
  <si>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</si>
  <si>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</si>
  <si>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</si>
  <si>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</si>
  <si>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</si>
  <si>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</si>
  <si>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</si>
  <si>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</si>
  <si>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</si>
  <si>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</si>
  <si>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</si>
  <si>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</si>
  <si>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</si>
  <si>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</si>
  <si>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</si>
  <si>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</si>
  <si>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</si>
  <si>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</si>
  <si>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</si>
  <si>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</si>
  <si>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</si>
  <si>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</si>
  <si>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</si>
  <si>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</si>
  <si>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</si>
  <si>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</si>
  <si>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</si>
  <si>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</si>
  <si>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</si>
  <si>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</si>
  <si>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</si>
  <si>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</si>
  <si>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</si>
  <si>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</si>
  <si>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</si>
  <si>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</si>
  <si>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</si>
  <si>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</si>
  <si>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</si>
  <si>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</si>
  <si>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</si>
  <si>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</si>
  <si>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</si>
  <si>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</si>
  <si>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</si>
  <si>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</si>
  <si>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</si>
  <si>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</si>
  <si>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</si>
  <si>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</si>
  <si>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</si>
  <si>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</si>
  <si>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</si>
  <si>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</si>
  <si>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</si>
  <si>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</si>
  <si>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</si>
  <si>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</si>
  <si>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</si>
  <si>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</si>
  <si>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</si>
  <si>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</si>
  <si>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</si>
  <si>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</si>
  <si>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</si>
  <si>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</si>
  <si>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</si>
  <si>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</si>
  <si>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</si>
  <si>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</si>
  <si>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</si>
  <si>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</si>
  <si>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</si>
  <si>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</si>
  <si>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</si>
  <si>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</si>
  <si>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</si>
  <si>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</si>
  <si>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</si>
  <si>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</si>
  <si>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</si>
  <si>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</si>
  <si>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</si>
  <si>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</si>
  <si>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</si>
  <si>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</si>
  <si>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</si>
  <si>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</si>
  <si>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</si>
  <si>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</si>
  <si>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</si>
  <si>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</si>
  <si>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</si>
  <si>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</si>
  <si>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</si>
  <si>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</si>
  <si>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</si>
  <si>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</si>
  <si>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</si>
  <si>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</si>
  <si>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</si>
  <si>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</si>
  <si>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</si>
  <si>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</si>
  <si>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</si>
  <si>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</si>
  <si>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</si>
  <si>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</si>
  <si>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</si>
  <si>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</si>
  <si>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</si>
  <si>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</si>
  <si>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</si>
  <si>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</si>
  <si>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</si>
  <si>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</si>
  <si>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</si>
  <si>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</si>
  <si>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</si>
  <si>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</si>
  <si>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</si>
  <si>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</si>
  <si>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</si>
  <si>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</si>
  <si>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</si>
  <si>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</si>
  <si>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</si>
  <si>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</si>
  <si>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</si>
  <si>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</si>
  <si>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</si>
  <si>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</si>
  <si>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</si>
  <si>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</si>
  <si>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</si>
  <si>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</si>
  <si>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</si>
  <si>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</si>
  <si>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</si>
  <si>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</si>
  <si>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</si>
  <si>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</si>
  <si>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</si>
  <si>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</si>
  <si>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</si>
  <si>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</si>
  <si>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</si>
  <si>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</si>
  <si>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</si>
  <si>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</si>
  <si>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</si>
  <si>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</si>
  <si>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</si>
  <si>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</si>
  <si>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</si>
  <si>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</si>
  <si>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</si>
  <si>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</si>
  <si>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</si>
  <si>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</si>
  <si>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</si>
  <si>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</si>
  <si>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</si>
  <si>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</si>
  <si>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</si>
  <si>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</si>
  <si>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</si>
  <si>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</si>
  <si>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</si>
  <si>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</si>
  <si>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</si>
  <si>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</si>
  <si>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</si>
  <si>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</si>
  <si>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</si>
  <si>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</si>
  <si>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</si>
  <si>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</si>
  <si>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</si>
  <si>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</si>
  <si>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</si>
  <si>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</si>
  <si>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</si>
  <si>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</si>
  <si>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</si>
  <si>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</si>
  <si>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</si>
  <si>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</si>
  <si>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</si>
  <si>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</si>
  <si>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</si>
  <si>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</si>
  <si>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</si>
  <si>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</si>
  <si>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</si>
  <si>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</si>
  <si>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</si>
  <si>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</si>
  <si>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</si>
  <si>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</si>
  <si>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</si>
  <si>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</si>
  <si>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</si>
  <si>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</si>
  <si>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</si>
  <si>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</si>
  <si>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</si>
  <si>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</si>
  <si>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</si>
  <si>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</si>
  <si>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</si>
  <si>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</si>
  <si>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</si>
  <si>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</si>
  <si>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</si>
  <si>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</si>
  <si>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</si>
  <si>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</si>
  <si>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</si>
  <si>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</si>
  <si>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</si>
  <si>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</si>
  <si>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</si>
  <si>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</si>
  <si>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</si>
  <si>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</si>
  <si>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</si>
  <si>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</si>
  <si>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</si>
  <si>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</si>
  <si>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</si>
  <si>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</si>
  <si>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</si>
  <si>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</si>
  <si>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</si>
  <si>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</si>
  <si>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</si>
  <si>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</si>
  <si>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</si>
  <si>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</si>
  <si>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</si>
  <si>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</si>
  <si>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</si>
  <si>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</si>
  <si>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</si>
  <si>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</si>
  <si>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</si>
  <si>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</si>
  <si>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</si>
  <si>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</si>
  <si>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</si>
  <si>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</si>
  <si>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</si>
  <si>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</si>
  <si>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</si>
  <si>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</si>
  <si>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</si>
  <si>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</si>
  <si>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</si>
  <si>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</si>
  <si>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</si>
  <si>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</si>
  <si>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</si>
  <si>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</si>
  <si>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</si>
  <si>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</si>
  <si>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</si>
  <si>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</si>
  <si>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</si>
  <si>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</si>
  <si>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</si>
  <si>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</si>
  <si>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</si>
  <si>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</si>
  <si>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</si>
  <si>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</si>
  <si>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</si>
  <si>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</si>
  <si>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</si>
  <si>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</si>
  <si>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</si>
  <si>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</si>
  <si>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</si>
  <si>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</si>
  <si>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</si>
  <si>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</si>
  <si>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</si>
  <si>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</si>
  <si>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</si>
  <si>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</si>
  <si>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</si>
  <si>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</si>
  <si>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</si>
  <si>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</si>
  <si>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</si>
  <si>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</si>
  <si>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</si>
  <si>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</si>
  <si>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</si>
  <si>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</si>
  <si>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</si>
  <si>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</si>
  <si>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</si>
  <si>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</si>
  <si>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</si>
  <si>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</si>
  <si>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</si>
  <si>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</si>
  <si>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</si>
  <si>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</si>
  <si>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</si>
  <si>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</si>
  <si>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</si>
  <si>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</si>
  <si>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</si>
  <si>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</si>
  <si>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</si>
  <si>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</si>
  <si>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</si>
  <si>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</si>
  <si>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</si>
  <si>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</si>
  <si>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</si>
  <si>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</si>
  <si>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</si>
  <si>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</si>
  <si>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</si>
  <si>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</si>
  <si>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</si>
  <si>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</si>
  <si>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</si>
  <si>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</si>
  <si>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</si>
  <si>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</si>
  <si>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</si>
  <si>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</si>
  <si>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</si>
  <si>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</si>
  <si>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</si>
  <si>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</si>
  <si>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</si>
  <si>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</si>
  <si>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</si>
  <si>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</si>
  <si>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</si>
  <si>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</si>
  <si>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</si>
  <si>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</si>
  <si>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</si>
  <si>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</si>
  <si>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</si>
  <si>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</si>
  <si>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</si>
  <si>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</si>
  <si>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</si>
  <si>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</si>
  <si>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</si>
  <si>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</si>
  <si>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</si>
  <si>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</si>
  <si>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</si>
  <si>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</si>
  <si>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</si>
  <si>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</si>
  <si>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</si>
  <si>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</si>
  <si>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</si>
  <si>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</si>
  <si>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</si>
  <si>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</si>
  <si>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</si>
  <si>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</si>
  <si>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</si>
  <si>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</si>
  <si>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</si>
  <si>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</si>
  <si>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</si>
  <si>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</si>
  <si>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</si>
  <si>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</si>
  <si>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</si>
  <si>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</si>
  <si>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</si>
  <si>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</si>
  <si>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</si>
  <si>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</si>
  <si>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</si>
  <si>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</si>
  <si>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</si>
  <si>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</si>
  <si>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</si>
  <si>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</si>
  <si>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</si>
  <si>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</si>
  <si>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</si>
  <si>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</si>
  <si>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</si>
  <si>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</si>
  <si>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</si>
  <si>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</si>
  <si>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</si>
  <si>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</si>
  <si>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</si>
  <si>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</si>
  <si>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</si>
  <si>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</si>
  <si>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</si>
  <si>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</si>
  <si>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</si>
  <si>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</si>
  <si>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</si>
  <si>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</si>
  <si>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</si>
  <si>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</si>
  <si>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</si>
  <si>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</si>
  <si>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</si>
  <si>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</si>
  <si>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</si>
  <si>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</si>
  <si>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</si>
  <si>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</si>
  <si>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</si>
  <si>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</si>
  <si>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</si>
  <si>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</si>
  <si>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</si>
  <si>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</si>
  <si>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</si>
  <si>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</si>
  <si>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</si>
  <si>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</si>
  <si>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</si>
  <si>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</si>
  <si>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</si>
  <si>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</si>
  <si>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</si>
  <si>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</si>
  <si>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</si>
  <si>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</si>
  <si>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</si>
  <si>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</si>
  <si>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</si>
  <si>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</si>
  <si>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</si>
  <si>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</si>
  <si>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</si>
  <si>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</si>
  <si>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</si>
  <si>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</si>
  <si>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</si>
  <si>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</si>
  <si>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</si>
  <si>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</si>
  <si>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</si>
  <si>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</si>
  <si>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</si>
  <si>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</si>
  <si>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</si>
  <si>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</si>
  <si>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</si>
  <si>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</si>
  <si>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</si>
  <si>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</si>
  <si>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</si>
  <si>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</si>
  <si>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</si>
  <si>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</si>
  <si>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</si>
  <si>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</si>
  <si>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</si>
  <si>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</si>
  <si>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</si>
  <si>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</si>
  <si>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</si>
  <si>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</si>
  <si>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</si>
  <si>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</si>
  <si>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</si>
  <si>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</si>
  <si>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</si>
  <si>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</si>
  <si>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</si>
  <si>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</si>
  <si>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</si>
  <si>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</si>
  <si>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</si>
  <si>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</si>
  <si>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</si>
  <si>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</si>
  <si>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</si>
  <si>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</si>
  <si>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</si>
  <si>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</si>
  <si>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</si>
  <si>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</si>
  <si>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</si>
  <si>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</si>
  <si>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</si>
  <si>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</si>
  <si>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</si>
  <si>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</si>
  <si>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</si>
  <si>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</si>
  <si>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</si>
  <si>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</si>
  <si>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</si>
  <si>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</si>
  <si>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</si>
  <si>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</si>
  <si>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</si>
  <si>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</si>
  <si>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</si>
  <si>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</si>
  <si>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</si>
  <si>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</si>
  <si>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</si>
  <si>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</si>
  <si>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</si>
  <si>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</si>
  <si>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</si>
  <si>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</si>
  <si>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</si>
  <si>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</si>
  <si>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</si>
  <si>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</si>
  <si>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</si>
  <si>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</si>
  <si>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</si>
  <si>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</si>
  <si>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</si>
  <si>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</si>
  <si>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</si>
  <si>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</si>
  <si>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</si>
  <si>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</si>
  <si>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</si>
  <si>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</si>
  <si>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</si>
  <si>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</si>
  <si>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</si>
  <si>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</si>
  <si>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</si>
  <si>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</si>
  <si>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</si>
  <si>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</si>
  <si>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</si>
  <si>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</si>
  <si>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</si>
  <si>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</si>
  <si>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</si>
  <si>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</si>
  <si>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</si>
  <si>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</si>
  <si>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</si>
  <si>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</si>
  <si>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</si>
  <si>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</si>
  <si>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</si>
  <si>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</si>
  <si>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</si>
  <si>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</si>
  <si>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</si>
  <si>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</si>
  <si>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</si>
  <si>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</si>
  <si>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</si>
  <si>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</si>
  <si>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</si>
  <si>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</si>
  <si>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</si>
  <si>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</si>
  <si>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</si>
  <si>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</si>
  <si>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</si>
  <si>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</si>
  <si>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</si>
  <si>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</si>
  <si>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</si>
  <si>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</si>
  <si>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</si>
  <si>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</si>
  <si>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</si>
  <si>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</si>
  <si>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</si>
  <si>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</si>
  <si>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</si>
  <si>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</si>
  <si>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</si>
  <si>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</si>
  <si>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</si>
  <si>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</si>
  <si>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</si>
  <si>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</si>
  <si>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</si>
  <si>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</si>
  <si>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</si>
  <si>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</si>
  <si>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</si>
  <si>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</si>
  <si>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</si>
  <si>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</si>
  <si>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</si>
  <si>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</si>
  <si>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</si>
  <si>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</si>
  <si>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</si>
  <si>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</si>
  <si>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</si>
  <si>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</si>
  <si>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</si>
  <si>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</si>
  <si>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</si>
  <si>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</si>
  <si>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</si>
  <si>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</si>
  <si>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</si>
  <si>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</si>
  <si>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</si>
  <si>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</si>
  <si>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</si>
  <si>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</si>
  <si>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</si>
  <si>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</si>
  <si>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</si>
  <si>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</si>
  <si>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</si>
  <si>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</si>
  <si>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</si>
  <si>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</si>
  <si>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</si>
  <si>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</si>
  <si>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</si>
  <si>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</si>
  <si>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</si>
  <si>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</si>
  <si>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</si>
  <si>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</si>
  <si>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</si>
  <si>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</si>
  <si>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</si>
  <si>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</si>
  <si>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</si>
  <si>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</si>
  <si>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</si>
  <si>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</si>
  <si>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</si>
  <si>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</si>
  <si>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</si>
  <si>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</si>
  <si>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</si>
  <si>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</si>
  <si>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</si>
  <si>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</si>
  <si>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</si>
  <si>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</si>
  <si>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</si>
  <si>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</si>
  <si>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</si>
  <si>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</si>
  <si>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</si>
  <si>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</si>
  <si>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</si>
  <si>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</si>
  <si>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</si>
  <si>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</si>
  <si>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</si>
  <si>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</si>
  <si>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</si>
  <si>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</si>
  <si>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</si>
  <si>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</si>
  <si>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</si>
  <si>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</si>
  <si>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</si>
  <si>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</si>
  <si>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</si>
  <si>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</si>
  <si>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</si>
  <si>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</si>
  <si>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</si>
  <si>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</si>
  <si>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</si>
  <si>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</si>
  <si>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</si>
  <si>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</si>
  <si>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</si>
  <si>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</si>
  <si>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</si>
  <si>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</si>
  <si>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</si>
  <si>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</si>
  <si>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</si>
  <si>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</si>
  <si>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</si>
  <si>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</si>
  <si>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</si>
  <si>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</si>
  <si>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</si>
  <si>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</si>
  <si>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</si>
  <si>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</si>
  <si>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</si>
  <si>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</si>
  <si>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</si>
  <si>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</si>
  <si>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</si>
  <si>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</si>
  <si>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</si>
  <si>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</si>
  <si>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</si>
  <si>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</si>
  <si>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</si>
  <si>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</si>
  <si>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</si>
  <si>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</si>
  <si>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</si>
  <si>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</si>
  <si>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</si>
  <si>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</si>
  <si>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</si>
  <si>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</si>
  <si>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</si>
  <si>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</si>
  <si>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</si>
  <si>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</si>
  <si>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</si>
  <si>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</si>
  <si>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</si>
  <si>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</si>
  <si>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</si>
  <si>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</si>
  <si>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</si>
  <si>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</si>
  <si>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</si>
  <si>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</si>
  <si>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</si>
  <si>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</si>
  <si>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</si>
  <si>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</si>
  <si>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</si>
  <si>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</si>
  <si>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</si>
  <si>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</si>
  <si>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</si>
  <si>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</si>
  <si>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</si>
  <si>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</si>
  <si>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</si>
  <si>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</si>
  <si>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</si>
  <si>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</si>
  <si>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</si>
  <si>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</si>
  <si>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</si>
  <si>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</si>
  <si>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</si>
  <si>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</si>
  <si>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</si>
  <si>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</si>
  <si>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</si>
  <si>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</si>
  <si>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</si>
  <si>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</si>
  <si>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</si>
  <si>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</si>
  <si>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</si>
  <si>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</si>
  <si>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</si>
  <si>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</si>
  <si>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</si>
  <si>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</si>
  <si>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</si>
  <si>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</si>
  <si>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</si>
  <si>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</si>
  <si>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</si>
  <si>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</si>
  <si>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</si>
  <si>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</si>
  <si>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</si>
  <si>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</si>
  <si>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</si>
  <si>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</si>
  <si>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</si>
  <si>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</si>
  <si>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</si>
  <si>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</si>
  <si>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</si>
  <si>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</si>
  <si>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</si>
  <si>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</si>
  <si>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</si>
  <si>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</si>
  <si>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</si>
  <si>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</si>
  <si>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</si>
  <si>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</si>
  <si>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</si>
  <si>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</si>
  <si>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</si>
  <si>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</si>
  <si>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</si>
  <si>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</si>
  <si>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</si>
  <si>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</si>
  <si>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</si>
  <si>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</si>
  <si>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</si>
  <si>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</si>
  <si>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</si>
  <si>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</si>
  <si>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</si>
  <si>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</si>
  <si>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</si>
  <si>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</si>
  <si>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</si>
  <si>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</si>
  <si>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</si>
  <si>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</si>
  <si>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</si>
  <si>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</si>
  <si>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</si>
  <si>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</si>
  <si>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</si>
  <si>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</si>
  <si>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</si>
  <si>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</si>
  <si>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</si>
  <si>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</si>
  <si>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</si>
  <si>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</si>
  <si>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</si>
  <si>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</si>
  <si>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</si>
  <si>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</si>
  <si>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</si>
  <si>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</si>
  <si>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</si>
  <si>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</si>
  <si>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</si>
  <si>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</si>
  <si>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</si>
  <si>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</si>
  <si>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</si>
  <si>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</si>
  <si>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</si>
  <si>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</si>
  <si>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</si>
  <si>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</si>
  <si>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</si>
  <si>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</si>
  <si>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</si>
  <si>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</si>
  <si>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</si>
  <si>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</si>
  <si>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</si>
  <si>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</si>
  <si>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</si>
  <si>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</si>
  <si>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</si>
  <si>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</si>
  <si>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</si>
  <si>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</si>
  <si>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</si>
  <si>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</si>
  <si>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</si>
  <si>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</si>
  <si>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</si>
  <si>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</si>
  <si>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</si>
  <si>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</si>
  <si>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</si>
  <si>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</si>
  <si>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</si>
  <si>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</si>
  <si>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</si>
  <si>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</si>
  <si>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</si>
  <si>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</si>
  <si>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</si>
  <si>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</si>
  <si>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</si>
  <si>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</si>
  <si>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</si>
  <si>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</si>
  <si>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</si>
  <si>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</si>
  <si>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</si>
  <si>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</si>
  <si>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</si>
  <si>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</si>
  <si>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</si>
  <si>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</si>
  <si>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</si>
  <si>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</si>
  <si>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</si>
  <si>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</si>
  <si>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</si>
  <si>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</si>
  <si>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</si>
  <si>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</si>
  <si>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</si>
  <si>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</si>
  <si>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</si>
  <si>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</si>
  <si>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</si>
  <si>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</si>
  <si>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</si>
  <si>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</si>
  <si>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</si>
  <si>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</si>
  <si>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</si>
  <si>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</si>
  <si>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</si>
  <si>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</si>
  <si>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</si>
  <si>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</si>
  <si>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</si>
  <si>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</si>
  <si>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</si>
  <si>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</si>
  <si>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</si>
  <si>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</si>
  <si>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</si>
  <si>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</si>
  <si>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</si>
  <si>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</si>
  <si>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</si>
  <si>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</si>
  <si>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</si>
  <si>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</si>
  <si>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</si>
  <si>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</si>
  <si>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</si>
  <si>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</si>
  <si>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</si>
  <si>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</si>
  <si>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</si>
  <si>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</si>
  <si>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</si>
  <si>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</si>
  <si>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</si>
  <si>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</si>
  <si>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</si>
  <si>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</si>
  <si>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</si>
  <si>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</si>
  <si>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</si>
  <si>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</si>
  <si>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</si>
  <si>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</si>
  <si>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</si>
  <si>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</si>
  <si>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</si>
  <si>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</si>
  <si>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</si>
  <si>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</si>
  <si>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</si>
  <si>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</si>
  <si>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</si>
  <si>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</si>
  <si>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</si>
  <si>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</si>
  <si>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</si>
  <si>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</si>
  <si>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</si>
  <si>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</si>
  <si>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</si>
  <si>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</si>
  <si>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</si>
  <si>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</si>
  <si>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</si>
  <si>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</si>
  <si>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</si>
  <si>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</si>
  <si>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</si>
  <si>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</si>
  <si>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</si>
  <si>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</si>
  <si>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</si>
  <si>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</si>
  <si>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</si>
  <si>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</si>
  <si>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</si>
  <si>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</si>
  <si>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</si>
  <si>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</si>
  <si>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</si>
  <si>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</si>
  <si>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</si>
  <si>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</si>
  <si>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</si>
  <si>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</si>
  <si>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</si>
  <si>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</si>
  <si>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</si>
  <si>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</si>
  <si>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</si>
  <si>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</si>
  <si>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</si>
  <si>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</si>
  <si>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</si>
  <si>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</si>
  <si>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</si>
  <si>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</si>
  <si>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</si>
  <si>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</si>
  <si>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</si>
  <si>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</si>
  <si>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</si>
  <si>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</si>
  <si>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</si>
  <si>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</si>
  <si>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</si>
  <si>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</si>
  <si>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</si>
  <si>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</si>
  <si>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</si>
  <si>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</si>
  <si>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</si>
  <si>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</si>
  <si>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</si>
  <si>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</si>
  <si>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</si>
  <si>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</si>
  <si>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</si>
  <si>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</si>
  <si>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</si>
  <si>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</si>
  <si>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</si>
  <si>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</si>
  <si>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</si>
  <si>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</si>
  <si>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</si>
  <si>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</si>
  <si>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</si>
  <si>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</si>
  <si>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</si>
  <si>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</si>
  <si>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</si>
  <si>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</si>
  <si>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</si>
  <si>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</si>
  <si>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</si>
  <si>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</si>
  <si>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</si>
  <si>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</si>
  <si>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</si>
  <si>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</si>
  <si>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</si>
  <si>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</si>
  <si>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</si>
  <si>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</si>
  <si>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</si>
  <si>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</si>
  <si>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</si>
  <si>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</si>
  <si>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</si>
  <si>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</si>
  <si>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</si>
  <si>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</si>
  <si>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</si>
  <si>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</si>
  <si>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</si>
  <si>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</si>
  <si>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</si>
  <si>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</si>
  <si>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</si>
  <si>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</si>
  <si>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</si>
  <si>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</si>
  <si>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</si>
  <si>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</si>
  <si>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</si>
  <si>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</si>
  <si>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</si>
  <si>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</si>
  <si>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</si>
  <si>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</si>
  <si>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</si>
  <si>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</si>
  <si>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</si>
  <si>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</si>
  <si>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</si>
  <si>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</si>
  <si>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</si>
  <si>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</si>
  <si>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</si>
  <si>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</si>
  <si>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</si>
  <si>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</si>
  <si>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</si>
  <si>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</si>
  <si>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</si>
  <si>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</si>
  <si>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</si>
  <si>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</si>
  <si>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</si>
  <si>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</si>
  <si>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</si>
  <si>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</si>
  <si>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</si>
  <si>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</si>
  <si>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</si>
  <si>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</si>
  <si>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</si>
  <si>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</si>
  <si>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</si>
  <si>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</si>
  <si>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</si>
  <si>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</si>
  <si>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</si>
  <si>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</si>
  <si>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</si>
  <si>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</si>
  <si>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</si>
  <si>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</si>
  <si>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</si>
  <si>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</si>
  <si>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</si>
  <si>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</si>
  <si>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</si>
  <si>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</si>
  <si>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</si>
  <si>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</si>
  <si>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</si>
  <si>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</si>
  <si>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</si>
  <si>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</si>
  <si>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</si>
  <si>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</si>
  <si>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</si>
  <si>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</si>
  <si>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</si>
  <si>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</si>
  <si>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</si>
  <si>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</si>
  <si>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</si>
  <si>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</si>
  <si>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</si>
  <si>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</si>
  <si>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</si>
  <si>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</si>
  <si>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</si>
  <si>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</si>
  <si>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</si>
  <si>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</si>
  <si>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</si>
  <si>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</si>
  <si>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</si>
  <si>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</si>
  <si>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</si>
  <si>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</si>
  <si>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</si>
  <si>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</si>
  <si>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</si>
  <si>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</si>
  <si>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</si>
  <si>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</si>
  <si>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</si>
  <si>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</si>
  <si>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</si>
  <si>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</si>
  <si>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</si>
  <si>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</si>
  <si>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</si>
  <si>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</si>
  <si>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</si>
  <si>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</si>
  <si>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</si>
  <si>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</si>
  <si>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</si>
  <si>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</si>
  <si>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</si>
  <si>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</si>
  <si>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</si>
  <si>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</si>
  <si>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</si>
  <si>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</si>
  <si>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</si>
  <si>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</si>
  <si>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</si>
  <si>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</si>
  <si>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</si>
  <si>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</si>
  <si>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</si>
  <si>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</si>
  <si>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</si>
  <si>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</si>
  <si>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</si>
  <si>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</si>
  <si>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</si>
  <si>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</si>
  <si>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</si>
  <si>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</si>
  <si>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</si>
  <si>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</si>
  <si>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</si>
  <si>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</si>
  <si>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</si>
  <si>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</si>
  <si>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</si>
  <si>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</si>
  <si>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</si>
  <si>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</si>
  <si>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</si>
  <si>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</si>
  <si>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</si>
  <si>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</si>
  <si>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</si>
  <si>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</si>
  <si>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</si>
  <si>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</si>
  <si>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</si>
  <si>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</si>
  <si>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</si>
  <si>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</si>
  <si>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</si>
  <si>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</si>
  <si>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</si>
  <si>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</si>
  <si>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</si>
  <si>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</si>
  <si>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</si>
  <si>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</si>
  <si>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</si>
  <si>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</si>
  <si>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</si>
  <si>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</si>
  <si>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</si>
  <si>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</si>
  <si>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</si>
  <si>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</si>
  <si>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</si>
  <si>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</si>
  <si>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</si>
  <si>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</si>
  <si>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</si>
  <si>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</si>
  <si>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</si>
  <si>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</si>
  <si>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</si>
  <si>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</si>
  <si>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</si>
  <si>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</si>
  <si>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</si>
  <si>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</si>
  <si>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</si>
  <si>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</si>
  <si>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</si>
  <si>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</si>
  <si>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</si>
  <si>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</si>
  <si>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</si>
  <si>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</si>
  <si>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</si>
  <si>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</si>
  <si>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</si>
  <si>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</si>
  <si>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</si>
  <si>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</si>
  <si>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</si>
  <si>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</si>
  <si>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</si>
  <si>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</si>
  <si>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</si>
  <si>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</si>
  <si>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</si>
  <si>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</si>
  <si>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</si>
  <si>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</si>
  <si>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</si>
  <si>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</si>
  <si>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</si>
  <si>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</si>
  <si>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</si>
  <si>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</si>
  <si>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</si>
  <si>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</si>
  <si>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</si>
  <si>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</si>
  <si>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</si>
  <si>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</si>
  <si>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</si>
  <si>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</si>
  <si>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</si>
  <si>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</si>
  <si>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</si>
  <si>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</si>
  <si>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</si>
  <si>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</si>
  <si>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</si>
  <si>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</si>
  <si>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</si>
  <si>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</si>
  <si>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</si>
  <si>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</si>
  <si>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</si>
  <si>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</si>
  <si>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</si>
  <si>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</si>
  <si>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</si>
  <si>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</si>
  <si>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</si>
  <si>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</si>
  <si>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</si>
  <si>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</si>
  <si>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</si>
  <si>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</si>
  <si>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</si>
  <si>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</si>
  <si>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</si>
  <si>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</si>
  <si>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</si>
  <si>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</si>
  <si>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</si>
  <si>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</si>
  <si>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</si>
  <si>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</si>
  <si>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</si>
  <si>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</si>
  <si>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</si>
  <si>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</si>
  <si>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</si>
  <si>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</si>
  <si>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</si>
  <si>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</si>
  <si>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</si>
  <si>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</si>
  <si>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</si>
  <si>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</si>
  <si>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</si>
  <si>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</si>
  <si>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</si>
  <si>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</si>
  <si>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</si>
  <si>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</si>
  <si>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</si>
  <si>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</si>
  <si>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</si>
  <si>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</si>
  <si>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</si>
  <si>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</si>
  <si>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</si>
  <si>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</si>
  <si>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</si>
  <si>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</si>
  <si>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</si>
  <si>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</si>
  <si>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</si>
  <si>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</si>
  <si>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</si>
  <si>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</si>
  <si>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</si>
  <si>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</si>
  <si>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</si>
  <si>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</si>
  <si>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</si>
  <si>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</si>
  <si>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</si>
  <si>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</si>
  <si>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</si>
  <si>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</si>
  <si>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</si>
  <si>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</si>
  <si>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</si>
  <si>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</si>
  <si>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</si>
  <si>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</si>
  <si>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</si>
  <si>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</si>
  <si>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</si>
  <si>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</si>
  <si>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</si>
  <si>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</si>
  <si>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</si>
  <si>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</si>
  <si>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</si>
  <si>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</si>
  <si>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</si>
  <si>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</si>
  <si>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</si>
  <si>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</si>
  <si>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</si>
  <si>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</si>
  <si>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</si>
  <si>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</si>
  <si>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</si>
  <si>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</si>
  <si>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</si>
  <si>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</si>
  <si>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</si>
  <si>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</si>
  <si>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</si>
  <si>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</si>
  <si>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</si>
  <si>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</si>
  <si>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</si>
  <si>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</si>
  <si>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</si>
  <si>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</si>
  <si>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</si>
  <si>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</si>
  <si>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</si>
  <si>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</si>
  <si>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</si>
  <si>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</si>
  <si>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</si>
  <si>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</si>
  <si>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</si>
  <si>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</si>
  <si>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</si>
  <si>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</si>
  <si>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</si>
  <si>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</si>
  <si>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</si>
  <si>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</si>
  <si>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</si>
  <si>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</si>
  <si>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</si>
  <si>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</si>
  <si>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</si>
  <si>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</si>
  <si>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</si>
  <si>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</si>
  <si>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</si>
  <si>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</si>
  <si>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</si>
  <si>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</si>
  <si>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</si>
  <si>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</si>
  <si>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</si>
  <si>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</si>
  <si>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</si>
  <si>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</si>
  <si>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</si>
  <si>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</si>
  <si>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</si>
  <si>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</si>
  <si>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</si>
  <si>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</si>
  <si>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</si>
  <si>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</si>
  <si>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</si>
  <si>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</si>
  <si>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</si>
  <si>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</si>
  <si>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</si>
  <si>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</si>
  <si>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</si>
  <si>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</si>
  <si>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</si>
  <si>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</si>
  <si>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</si>
  <si>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</si>
  <si>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</si>
  <si>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</si>
  <si>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</si>
  <si>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</si>
  <si>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</si>
  <si>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</si>
  <si>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</si>
  <si>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</si>
  <si>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</si>
  <si>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</si>
  <si>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</si>
  <si>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</si>
  <si>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</si>
  <si>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</si>
  <si>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</si>
  <si>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</si>
  <si>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</si>
  <si>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</si>
  <si>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</si>
  <si>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</si>
  <si>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</si>
  <si>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</si>
  <si>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</si>
  <si>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</si>
  <si>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</si>
  <si>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</si>
  <si>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</si>
  <si>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</si>
  <si>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</si>
  <si>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</si>
  <si>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</si>
  <si>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</si>
  <si>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</si>
  <si>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</si>
  <si>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</si>
  <si>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</si>
  <si>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</si>
  <si>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</si>
  <si>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</si>
  <si>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</si>
  <si>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</si>
  <si>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</si>
  <si>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</si>
  <si>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</si>
  <si>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</si>
  <si>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</si>
  <si>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</si>
  <si>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</si>
  <si>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</si>
  <si>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</si>
  <si>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</si>
  <si>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</si>
  <si>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</si>
  <si>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</si>
  <si>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</si>
  <si>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</si>
  <si>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</si>
  <si>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</si>
  <si>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</si>
  <si>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</si>
  <si>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</si>
  <si>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</si>
  <si>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</si>
  <si>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</si>
  <si>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</si>
  <si>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</si>
  <si>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</si>
  <si>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</si>
  <si>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</si>
  <si>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</si>
  <si>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</si>
  <si>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</si>
  <si>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</si>
  <si>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</si>
  <si>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</si>
  <si>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</si>
  <si>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</si>
  <si>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</si>
  <si>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</si>
  <si>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</si>
  <si>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</si>
  <si>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</si>
  <si>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</si>
  <si>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</si>
  <si>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</si>
  <si>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</si>
  <si>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</si>
  <si>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</si>
  <si>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</si>
  <si>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</si>
  <si>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</si>
  <si>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</si>
  <si>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</si>
  <si>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</si>
  <si>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</si>
  <si>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</si>
  <si>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</si>
  <si>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</si>
  <si>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</si>
  <si>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</si>
  <si>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</si>
  <si>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</si>
  <si>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</si>
  <si>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</si>
  <si>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</si>
  <si>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</si>
  <si>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</si>
  <si>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</si>
  <si>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</si>
  <si>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</si>
  <si>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</si>
  <si>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</si>
  <si>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</si>
  <si>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</si>
  <si>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</si>
  <si>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</si>
  <si>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</si>
  <si>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</si>
  <si>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</si>
  <si>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</si>
  <si>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</si>
  <si>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</si>
  <si>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</si>
  <si>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</si>
  <si>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</si>
  <si>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</si>
  <si>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</si>
  <si>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</si>
  <si>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</si>
  <si>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</si>
  <si>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</si>
  <si>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</si>
  <si>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</si>
  <si>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</si>
  <si>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</si>
  <si>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</si>
  <si>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</si>
  <si>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</si>
  <si>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</si>
  <si>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</si>
  <si>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</si>
  <si>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</si>
  <si>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</si>
  <si>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</si>
  <si>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</si>
  <si>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</si>
  <si>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</si>
  <si>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</si>
  <si>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</si>
  <si>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</si>
  <si>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</si>
  <si>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</si>
  <si>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</si>
  <si>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</si>
  <si>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</si>
  <si>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</si>
  <si>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</si>
  <si>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</si>
  <si>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</si>
  <si>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</si>
  <si>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</si>
  <si>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</si>
  <si>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</si>
  <si>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</si>
  <si>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</si>
  <si>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</si>
  <si>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</si>
  <si>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</si>
  <si>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</si>
  <si>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</si>
  <si>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</si>
  <si>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</si>
  <si>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</si>
  <si>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</si>
  <si>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</si>
  <si>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</si>
  <si>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</si>
  <si>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</si>
  <si>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</si>
  <si>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</si>
  <si>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</si>
  <si>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</si>
  <si>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</si>
  <si>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</si>
  <si>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</si>
  <si>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</si>
  <si>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</si>
  <si>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</si>
  <si>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</si>
  <si>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</si>
  <si>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</si>
  <si>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</si>
  <si>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</si>
  <si>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</si>
  <si>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</si>
  <si>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</si>
  <si>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</si>
  <si>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</si>
  <si>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</si>
  <si>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</si>
  <si>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</si>
  <si>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</si>
  <si>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</si>
  <si>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</si>
  <si>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</si>
  <si>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</si>
  <si>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</si>
  <si>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</si>
  <si>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</si>
  <si>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</si>
  <si>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</si>
  <si>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</si>
  <si>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</si>
  <si>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</si>
  <si>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</si>
  <si>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</si>
  <si>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</si>
  <si>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</si>
  <si>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</si>
  <si>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</si>
  <si>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</si>
  <si>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</si>
  <si>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</si>
  <si>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</si>
  <si>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</si>
  <si>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</si>
  <si>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</si>
  <si>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</si>
  <si>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</si>
  <si>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</si>
  <si>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</si>
  <si>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</si>
  <si>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</si>
  <si>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</si>
  <si>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</si>
  <si>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</si>
  <si>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</si>
  <si>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</si>
  <si>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</si>
  <si>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</si>
  <si>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</si>
  <si>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</si>
  <si>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</si>
  <si>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</si>
  <si>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</si>
  <si>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</si>
  <si>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</si>
  <si>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</si>
  <si>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</si>
  <si>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</si>
  <si>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</si>
  <si>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</si>
  <si>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</si>
  <si>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</si>
  <si>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</si>
  <si>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</si>
  <si>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</si>
  <si>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</si>
  <si>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</si>
  <si>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</si>
  <si>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</si>
  <si>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</si>
  <si>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</si>
  <si>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</si>
  <si>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</si>
  <si>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</si>
  <si>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</si>
  <si>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</si>
  <si>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</si>
  <si>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</si>
  <si>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</si>
  <si>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</si>
  <si>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</si>
  <si>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</si>
  <si>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</si>
  <si>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</si>
  <si>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</si>
  <si>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</si>
  <si>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</si>
  <si>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</si>
  <si>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</si>
  <si>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</si>
  <si>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</si>
  <si>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</si>
  <si>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</si>
  <si>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</si>
  <si>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</si>
  <si>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</si>
  <si>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</si>
  <si>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</si>
  <si>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</si>
  <si>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</si>
  <si>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</si>
  <si>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</si>
  <si>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</si>
  <si>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</si>
  <si>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</si>
  <si>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</si>
  <si>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</si>
  <si>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</si>
  <si>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</si>
  <si>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</si>
  <si>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</si>
  <si>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</si>
  <si>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</si>
  <si>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</si>
  <si>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</si>
  <si>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</si>
  <si>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</si>
  <si>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</si>
  <si>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</si>
  <si>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</si>
  <si>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</si>
  <si>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</si>
  <si>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</si>
  <si>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</si>
  <si>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</si>
  <si>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</si>
  <si>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</si>
  <si>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</si>
  <si>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</si>
  <si>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</si>
  <si>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</si>
  <si>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</si>
  <si>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</si>
  <si>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</si>
  <si>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</si>
  <si>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</si>
  <si>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</si>
  <si>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</si>
  <si>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</si>
  <si>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</si>
  <si>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</si>
  <si>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</si>
  <si>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</si>
  <si>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</si>
  <si>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</si>
  <si>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</si>
  <si>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</si>
  <si>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</si>
  <si>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</si>
  <si>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</si>
  <si>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</si>
  <si>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</si>
  <si>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</si>
  <si>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</si>
  <si>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</si>
  <si>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</si>
  <si>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</si>
  <si>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</si>
  <si>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</si>
  <si>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</si>
  <si>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</si>
  <si>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</si>
  <si>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</si>
  <si>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</si>
  <si>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</si>
  <si>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</si>
  <si>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</si>
  <si>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</si>
  <si>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</si>
  <si>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</si>
  <si>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</si>
  <si>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</si>
  <si>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</si>
  <si>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</si>
  <si>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</si>
  <si>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</si>
  <si>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</si>
  <si>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</si>
  <si>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</si>
  <si>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</si>
  <si>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</si>
  <si>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</si>
  <si>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</si>
  <si>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</si>
  <si>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</si>
  <si>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</si>
  <si>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</si>
  <si>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</si>
  <si>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</si>
  <si>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</si>
  <si>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</si>
  <si>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</si>
  <si>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</si>
  <si>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</si>
  <si>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</si>
  <si>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</si>
  <si>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</si>
  <si>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</si>
  <si>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</si>
  <si>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</si>
  <si>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</si>
  <si>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</si>
  <si>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</si>
  <si>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</si>
  <si>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</si>
  <si>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</si>
  <si>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</si>
  <si>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</si>
  <si>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</si>
  <si>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</si>
  <si>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</si>
  <si>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</si>
  <si>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</si>
  <si>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</si>
  <si>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</si>
  <si>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</si>
  <si>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</si>
  <si>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</si>
  <si>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</si>
  <si>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</si>
  <si>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</si>
  <si>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</si>
  <si>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</si>
  <si>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</si>
  <si>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</si>
  <si>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</si>
  <si>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</si>
  <si>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</si>
  <si>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</si>
  <si>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</si>
  <si>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</si>
  <si>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</si>
  <si>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</si>
  <si>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</si>
  <si>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</si>
  <si>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</si>
  <si>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</si>
  <si>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</si>
  <si>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</si>
  <si>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</si>
  <si>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</si>
  <si>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</si>
  <si>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</si>
  <si>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</si>
  <si>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</si>
  <si>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</si>
  <si>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</si>
  <si>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</si>
  <si>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</si>
  <si>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</si>
  <si>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</si>
  <si>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</si>
  <si>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</si>
  <si>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</si>
  <si>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</si>
  <si>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</si>
  <si>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</si>
  <si>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</si>
  <si>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</si>
  <si>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</si>
  <si>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</si>
  <si>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</si>
  <si>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</si>
  <si>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</si>
  <si>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</si>
  <si>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</si>
  <si>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</si>
  <si>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</si>
  <si>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</si>
  <si>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</si>
  <si>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</si>
  <si>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</si>
  <si>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</si>
  <si>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</si>
  <si>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</si>
  <si>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</si>
  <si>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</si>
  <si>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</si>
  <si>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</si>
  <si>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</si>
  <si>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</si>
  <si>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</si>
  <si>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</si>
  <si>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</si>
  <si>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</si>
  <si>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</si>
  <si>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</si>
  <si>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</si>
  <si>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</si>
  <si>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</si>
  <si>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</si>
  <si>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</si>
  <si>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</si>
  <si>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</si>
  <si>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</si>
  <si>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</si>
  <si>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</si>
  <si>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</si>
  <si>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</si>
  <si>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</si>
  <si>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</si>
  <si>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</si>
  <si>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</si>
  <si>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</si>
  <si>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</si>
  <si>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</si>
  <si>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</si>
  <si>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</si>
  <si>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</si>
  <si>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</si>
  <si>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</si>
  <si>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</si>
  <si>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</si>
  <si>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</si>
  <si>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</si>
  <si>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</si>
  <si>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</si>
  <si>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</si>
  <si>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</si>
  <si>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</si>
  <si>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</si>
  <si>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</si>
  <si>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</si>
  <si>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</si>
  <si>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</si>
  <si>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</si>
  <si>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</si>
  <si>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</si>
  <si>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</si>
  <si>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</si>
  <si>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</si>
  <si>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</si>
  <si>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</si>
  <si>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</si>
  <si>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</si>
  <si>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</si>
  <si>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</si>
  <si>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</si>
  <si>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</si>
  <si>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</si>
  <si>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</si>
  <si>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</si>
  <si>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</si>
  <si>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</si>
  <si>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</si>
  <si>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</si>
  <si>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</si>
  <si>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</si>
  <si>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</si>
  <si>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</si>
  <si>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</si>
  <si>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</si>
  <si>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</si>
  <si>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</si>
  <si>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</si>
  <si>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</si>
  <si>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</si>
  <si>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</si>
  <si>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</si>
  <si>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</si>
  <si>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</si>
  <si>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</si>
  <si>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</si>
  <si>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</si>
  <si>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</si>
  <si>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</si>
  <si>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</si>
  <si>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</si>
  <si>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</si>
  <si>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</si>
  <si>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</si>
  <si>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</si>
  <si>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</si>
  <si>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</si>
  <si>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</si>
  <si>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</si>
  <si>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</si>
  <si>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</si>
  <si>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</si>
  <si>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</si>
  <si>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</si>
  <si>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</si>
  <si>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</si>
  <si>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</si>
  <si>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</si>
  <si>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</si>
  <si>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</si>
  <si>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</si>
  <si>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</si>
  <si>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</si>
  <si>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</si>
  <si>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</si>
  <si>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</si>
  <si>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</si>
  <si>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</si>
  <si>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</si>
  <si>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</si>
  <si>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</si>
  <si>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</si>
  <si>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</si>
  <si>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</si>
  <si>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</si>
  <si>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</si>
  <si>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</si>
  <si>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</si>
  <si>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</si>
  <si>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</si>
  <si>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</si>
  <si>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</si>
  <si>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</si>
  <si>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</si>
  <si>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</si>
  <si>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</si>
  <si>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</si>
  <si>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</si>
  <si>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</si>
  <si>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</si>
  <si>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</si>
  <si>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</si>
  <si>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</si>
  <si>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</si>
  <si>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</si>
  <si>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</si>
  <si>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</si>
  <si>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</si>
  <si>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</si>
  <si>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</si>
  <si>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</si>
  <si>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</si>
  <si>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</si>
  <si>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</si>
  <si>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</si>
  <si>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</si>
  <si>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</si>
  <si>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</si>
  <si>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</si>
  <si>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</si>
  <si>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</si>
  <si>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</si>
  <si>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</si>
  <si>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</si>
  <si>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</si>
  <si>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</si>
  <si>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</si>
  <si>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</si>
  <si>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</si>
  <si>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</si>
  <si>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</si>
  <si>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</si>
  <si>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</si>
  <si>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</si>
  <si>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</si>
  <si>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</si>
  <si>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</si>
  <si>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</si>
  <si>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</si>
  <si>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</si>
  <si>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</si>
  <si>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</si>
  <si>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</si>
  <si>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</si>
  <si>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</si>
  <si>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</si>
  <si>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</si>
  <si>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</si>
  <si>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</si>
  <si>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</si>
  <si>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</si>
  <si>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</si>
  <si>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</si>
  <si>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</si>
  <si>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</si>
  <si>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</si>
  <si>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</si>
  <si>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</si>
  <si>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</si>
  <si>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</si>
  <si>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</si>
  <si>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</si>
  <si>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</si>
  <si>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</si>
  <si>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</si>
  <si>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</si>
  <si>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</si>
  <si>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</si>
  <si>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</si>
  <si>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</si>
  <si>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</si>
  <si>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</si>
  <si>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</si>
  <si>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</si>
  <si>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</si>
  <si>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</si>
  <si>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</si>
  <si>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</si>
  <si>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</si>
  <si>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</si>
  <si>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</si>
  <si>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</si>
  <si>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</si>
  <si>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</si>
  <si>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</si>
  <si>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</si>
  <si>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</si>
  <si>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</si>
  <si>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</si>
  <si>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</si>
  <si>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</si>
  <si>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</si>
  <si>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</si>
  <si>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</si>
  <si>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</si>
  <si>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</si>
  <si>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</si>
  <si>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</si>
  <si>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</si>
  <si>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</si>
  <si>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</si>
  <si>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</si>
  <si>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</si>
  <si>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</si>
  <si>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</si>
  <si>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</si>
  <si>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</si>
  <si>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</si>
  <si>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</si>
  <si>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</si>
  <si>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</si>
  <si>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</si>
  <si>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</si>
  <si>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</si>
  <si>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</si>
  <si>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</si>
  <si>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</si>
  <si>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</si>
  <si>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</si>
  <si>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</si>
  <si>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</si>
  <si>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</si>
  <si>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</si>
  <si>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</si>
  <si>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</si>
  <si>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</si>
  <si>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</si>
  <si>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</si>
  <si>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</si>
  <si>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</si>
  <si>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</si>
  <si>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</si>
  <si>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</si>
  <si>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</si>
  <si>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</si>
  <si>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</si>
  <si>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</si>
  <si>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</si>
  <si>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</si>
  <si>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</si>
  <si>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</si>
  <si>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</si>
  <si>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</si>
  <si>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</si>
  <si>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</si>
  <si>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</si>
  <si>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</si>
  <si>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</si>
  <si>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</si>
  <si>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</si>
  <si>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</si>
  <si>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</si>
  <si>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</si>
  <si>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</si>
  <si>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</si>
  <si>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</si>
  <si>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</si>
  <si>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</si>
  <si>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</si>
  <si>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</si>
  <si>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</si>
  <si>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</si>
  <si>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</si>
  <si>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</si>
  <si>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</si>
  <si>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</si>
  <si>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</si>
  <si>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</si>
  <si>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</si>
  <si>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</si>
  <si>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</si>
  <si>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</si>
  <si>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</si>
  <si>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</si>
  <si>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</si>
  <si>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</si>
  <si>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</si>
  <si>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</si>
  <si>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</si>
  <si>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</si>
  <si>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</si>
  <si>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</si>
  <si>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</si>
  <si>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</si>
  <si>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</si>
  <si>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</si>
  <si>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</si>
  <si>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</si>
  <si>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</si>
  <si>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</si>
  <si>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</si>
  <si>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</si>
  <si>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</si>
  <si>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</si>
  <si>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</si>
  <si>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</si>
  <si>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</si>
  <si>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</si>
  <si>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</si>
  <si>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</si>
  <si>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</si>
  <si>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</si>
  <si>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</si>
  <si>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</si>
  <si>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</si>
  <si>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</si>
  <si>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</si>
  <si>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</si>
  <si>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</si>
  <si>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</si>
  <si>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</si>
  <si>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</si>
  <si>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</si>
  <si>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</si>
  <si>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</si>
  <si>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</si>
  <si>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</si>
  <si>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</si>
  <si>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</si>
  <si>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</si>
  <si>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</si>
  <si>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</si>
  <si>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</si>
  <si>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</si>
  <si>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</si>
  <si>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</si>
  <si>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</si>
  <si>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</si>
  <si>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</si>
  <si>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</si>
  <si>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</si>
  <si>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</si>
  <si>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</si>
  <si>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</si>
  <si>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</si>
  <si>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</si>
  <si>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</si>
  <si>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</si>
  <si>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</si>
  <si>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</si>
  <si>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</si>
  <si>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</si>
  <si>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</si>
  <si>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</si>
  <si>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</si>
  <si>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</si>
  <si>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</si>
  <si>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</si>
  <si>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</si>
  <si>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</si>
  <si>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</si>
  <si>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</si>
  <si>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</si>
  <si>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</si>
  <si>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</si>
  <si>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</si>
  <si>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</si>
  <si>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</si>
  <si>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</si>
  <si>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</si>
  <si>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</si>
  <si>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</si>
  <si>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</si>
  <si>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</si>
  <si>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</si>
  <si>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</si>
  <si>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</si>
  <si>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</si>
  <si>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</si>
  <si>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</si>
  <si>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</si>
  <si>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</si>
  <si>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</si>
  <si>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</si>
  <si>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</si>
  <si>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</si>
  <si>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</si>
  <si>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</si>
  <si>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</si>
  <si>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</si>
  <si>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</si>
  <si>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</si>
  <si>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</si>
  <si>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</si>
  <si>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</si>
  <si>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</si>
  <si>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</si>
  <si>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</si>
  <si>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</si>
  <si>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</si>
  <si>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</si>
  <si>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</si>
  <si>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</si>
  <si>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</si>
  <si>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</si>
  <si>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</si>
  <si>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</si>
  <si>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</si>
  <si>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</si>
  <si>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</si>
  <si>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</si>
  <si>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</si>
  <si>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</si>
  <si>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</si>
  <si>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</si>
  <si>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</si>
  <si>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</si>
  <si>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</si>
  <si>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</si>
  <si>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</si>
  <si>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</si>
  <si>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</si>
  <si>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</si>
  <si>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</si>
  <si>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</si>
  <si>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</si>
  <si>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</si>
  <si>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</si>
  <si>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</si>
  <si>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</si>
  <si>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</si>
  <si>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</si>
  <si>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</si>
  <si>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</si>
  <si>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</si>
  <si>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</si>
  <si>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</si>
  <si>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</si>
  <si>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</si>
  <si>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</si>
  <si>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</si>
  <si>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</si>
  <si>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</si>
  <si>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</si>
  <si>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</si>
  <si>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</si>
  <si>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</si>
  <si>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</si>
  <si>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</si>
  <si>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</si>
  <si>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</si>
  <si>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</si>
  <si>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</si>
  <si>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</si>
  <si>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</si>
  <si>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</si>
  <si>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</si>
  <si>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</si>
  <si>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</si>
  <si>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</si>
  <si>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</si>
  <si>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</si>
  <si>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</si>
  <si>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</si>
  <si>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</si>
  <si>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</si>
  <si>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</si>
  <si>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</si>
  <si>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</si>
  <si>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</si>
  <si>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</si>
  <si>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</si>
  <si>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</si>
  <si>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</si>
  <si>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</si>
  <si>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</si>
  <si>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</si>
  <si>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</si>
  <si>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</si>
  <si>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</si>
  <si>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</si>
  <si>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</si>
  <si>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</si>
  <si>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</si>
  <si>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</si>
  <si>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</si>
  <si>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</si>
  <si>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</si>
  <si>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</si>
  <si>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</si>
  <si>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</si>
  <si>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</si>
  <si>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</si>
  <si>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</si>
  <si>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</si>
  <si>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</si>
  <si>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</si>
  <si>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</si>
  <si>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</si>
  <si>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</si>
  <si>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</si>
  <si>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</si>
  <si>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</si>
  <si>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</si>
  <si>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</si>
  <si>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</si>
  <si>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</si>
  <si>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</si>
  <si>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</si>
  <si>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</si>
  <si>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</si>
  <si>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</si>
  <si>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</si>
  <si>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</si>
  <si>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</si>
  <si>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</si>
  <si>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</si>
  <si>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</si>
  <si>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</si>
  <si>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</si>
  <si>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</si>
  <si>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</si>
  <si>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</si>
  <si>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</si>
  <si>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</si>
  <si>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</si>
  <si>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</si>
  <si>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</si>
  <si>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</si>
  <si>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</si>
  <si>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</si>
  <si>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</si>
  <si>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</si>
  <si>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</si>
  <si>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</si>
  <si>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</si>
  <si>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</si>
  <si>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</si>
  <si>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</si>
  <si>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</si>
  <si>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</si>
  <si>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</si>
  <si>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</si>
  <si>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</si>
  <si>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</si>
  <si>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</si>
  <si>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</si>
  <si>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</si>
  <si>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</si>
  <si>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</si>
  <si>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</si>
  <si>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</si>
  <si>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</si>
  <si>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</si>
  <si>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</si>
  <si>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</si>
  <si>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</si>
  <si>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</si>
  <si>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</si>
  <si>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</si>
  <si>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</si>
  <si>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</si>
  <si>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</si>
  <si>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</si>
  <si>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</si>
  <si>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</si>
  <si>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</si>
  <si>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</si>
  <si>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</si>
  <si>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</si>
  <si>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</si>
  <si>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</si>
  <si>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</si>
  <si>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</si>
  <si>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</si>
  <si>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</si>
  <si>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</si>
  <si>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</si>
  <si>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</si>
  <si>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</si>
  <si>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</si>
  <si>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</si>
  <si>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</si>
  <si>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</si>
  <si>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</si>
  <si>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</si>
  <si>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</si>
  <si>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</si>
  <si>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</si>
  <si>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</si>
  <si>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</si>
  <si>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</si>
  <si>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</si>
  <si>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</si>
  <si>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</si>
  <si>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</si>
  <si>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</si>
  <si>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</si>
  <si>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</si>
  <si>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</si>
  <si>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</si>
  <si>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</si>
  <si>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</si>
  <si>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</si>
  <si>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</si>
  <si>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</si>
  <si>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</si>
  <si>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</si>
  <si>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</si>
  <si>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</si>
  <si>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</si>
  <si>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</si>
  <si>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</si>
  <si>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</si>
  <si>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</si>
  <si>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</si>
  <si>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</si>
  <si>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</si>
  <si>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</si>
  <si>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</si>
  <si>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</si>
  <si>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</si>
  <si>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</si>
  <si>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</si>
  <si>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</si>
  <si>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</si>
  <si>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</si>
  <si>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</si>
  <si>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</si>
  <si>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</si>
  <si>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</si>
  <si>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</si>
  <si>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</si>
  <si>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</si>
  <si>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</si>
  <si>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</si>
  <si>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</si>
  <si>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</si>
  <si>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</si>
  <si>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</si>
  <si>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</si>
  <si>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</si>
  <si>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</si>
  <si>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</si>
  <si>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</si>
  <si>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</si>
  <si>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</si>
  <si>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</si>
  <si>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</si>
  <si>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</si>
  <si>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</si>
  <si>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</si>
  <si>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</si>
  <si>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</si>
  <si>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</si>
  <si>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</si>
  <si>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</si>
  <si>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</si>
  <si>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</si>
  <si>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</si>
  <si>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</si>
  <si>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</si>
  <si>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</si>
  <si>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</si>
  <si>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</si>
  <si>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</si>
  <si>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</si>
  <si>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</si>
  <si>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</si>
  <si>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</si>
  <si>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</si>
  <si>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</si>
  <si>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</si>
  <si>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</si>
  <si>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</si>
  <si>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</si>
  <si>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</si>
  <si>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</si>
  <si>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</si>
  <si>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</si>
  <si>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</si>
  <si>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</si>
  <si>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</si>
  <si>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</si>
  <si>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</si>
  <si>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</si>
  <si>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</si>
  <si>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</si>
  <si>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</si>
  <si>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</si>
  <si>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</si>
  <si>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</si>
  <si>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</si>
  <si>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</si>
  <si>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</si>
  <si>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</si>
  <si>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</si>
  <si>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</si>
  <si>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</si>
  <si>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</si>
  <si>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</si>
  <si>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</si>
  <si>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</si>
  <si>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</si>
  <si>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</si>
  <si>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</si>
  <si>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</si>
  <si>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</si>
  <si>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</si>
  <si>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</si>
  <si>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</si>
  <si>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</si>
  <si>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</si>
  <si>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</si>
  <si>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</si>
  <si>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</si>
  <si>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</si>
  <si>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</si>
  <si>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</si>
  <si>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</si>
  <si>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</si>
  <si>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</si>
  <si>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</si>
  <si>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</si>
  <si>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</si>
  <si>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</si>
  <si>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</si>
  <si>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</si>
  <si>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</si>
  <si>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</si>
  <si>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</si>
  <si>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</si>
  <si>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</si>
  <si>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</si>
  <si>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</si>
  <si>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</si>
  <si>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</si>
  <si>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</si>
  <si>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</si>
  <si>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</si>
  <si>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</si>
  <si>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</si>
  <si>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</si>
  <si>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</si>
  <si>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</si>
  <si>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</si>
  <si>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</si>
  <si>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</si>
  <si>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</si>
  <si>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</si>
  <si>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</si>
  <si>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</si>
  <si>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</si>
  <si>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</si>
  <si>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</si>
  <si>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</si>
  <si>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</si>
  <si>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</si>
  <si>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</si>
  <si>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</si>
  <si>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</si>
  <si>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</si>
  <si>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</si>
  <si>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</si>
  <si>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</si>
  <si>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</si>
  <si>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</si>
  <si>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</si>
  <si>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</si>
  <si>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</si>
  <si>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</si>
  <si>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</si>
  <si>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</si>
  <si>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</si>
  <si>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</si>
  <si>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</si>
  <si>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</si>
  <si>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</si>
  <si>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</si>
  <si>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</si>
  <si>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</si>
  <si>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</si>
  <si>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</si>
  <si>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</si>
  <si>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</si>
  <si>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</si>
  <si>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</si>
  <si>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</si>
  <si>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</si>
  <si>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</si>
  <si>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</si>
  <si>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</si>
  <si>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</si>
  <si>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</si>
  <si>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</si>
  <si>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</si>
  <si>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</si>
  <si>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</si>
  <si>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</si>
  <si>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</si>
  <si>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</si>
  <si>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</si>
  <si>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</si>
  <si>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</si>
  <si>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</si>
  <si>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</si>
  <si>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</si>
  <si>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</si>
  <si>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</si>
  <si>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</si>
  <si>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</si>
  <si>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</si>
  <si>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</si>
  <si>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</si>
  <si>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</si>
  <si>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</si>
  <si>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</si>
  <si>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</si>
  <si>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</si>
  <si>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</si>
  <si>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</si>
  <si>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</si>
  <si>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</si>
  <si>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</si>
  <si>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</si>
  <si>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</si>
  <si>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</si>
  <si>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</si>
  <si>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</si>
  <si>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</si>
  <si>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</si>
  <si>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</si>
  <si>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</si>
  <si>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</si>
  <si>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</si>
  <si>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</si>
  <si>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</si>
  <si>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</si>
  <si>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</si>
  <si>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</si>
  <si>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</si>
  <si>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</si>
  <si>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</si>
  <si>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</si>
  <si>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</si>
  <si>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</si>
  <si>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</si>
  <si>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</si>
  <si>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</si>
  <si>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</si>
  <si>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</si>
  <si>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</si>
  <si>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</si>
  <si>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</si>
  <si>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</si>
  <si>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</si>
  <si>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</si>
  <si>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</si>
  <si>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</si>
  <si>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</si>
  <si>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</si>
  <si>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</si>
  <si>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</si>
  <si>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</si>
  <si>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</si>
  <si>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</si>
  <si>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</si>
  <si>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</si>
  <si>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</si>
  <si>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</si>
  <si>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</si>
  <si>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</si>
  <si>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</si>
  <si>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</si>
  <si>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</si>
  <si>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</si>
  <si>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</si>
  <si>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</si>
  <si>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</si>
  <si>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</si>
  <si>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</si>
  <si>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</si>
  <si>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</si>
  <si>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</si>
  <si>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</si>
  <si>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</si>
  <si>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</si>
  <si>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</si>
  <si>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</si>
  <si>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</si>
  <si>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</si>
  <si>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</si>
  <si>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</si>
  <si>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</si>
  <si>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</si>
  <si>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</si>
  <si>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</si>
  <si>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</si>
  <si>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</si>
  <si>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</si>
  <si>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</si>
  <si>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</si>
  <si>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</si>
  <si>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</si>
  <si>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</si>
  <si>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</si>
  <si>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</si>
  <si>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</si>
  <si>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</si>
  <si>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</si>
  <si>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</si>
  <si>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</si>
  <si>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</si>
  <si>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</si>
  <si>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</si>
  <si>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</si>
  <si>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</si>
  <si>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</si>
  <si>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</si>
  <si>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</si>
  <si>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</si>
  <si>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</si>
  <si>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</si>
  <si>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</si>
  <si>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</si>
  <si>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</si>
  <si>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</si>
  <si>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</si>
  <si>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</si>
  <si>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</si>
  <si>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</si>
  <si>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</si>
  <si>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</si>
  <si>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</si>
  <si>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</si>
  <si>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</si>
  <si>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</si>
  <si>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</si>
  <si>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</si>
  <si>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</si>
  <si>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</si>
  <si>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</si>
  <si>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</si>
  <si>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</si>
  <si>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</si>
  <si>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</si>
  <si>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</si>
  <si>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</si>
  <si>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</si>
  <si>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</si>
  <si>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</si>
  <si>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</si>
  <si>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</si>
  <si>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</si>
  <si>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</si>
  <si>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</si>
  <si>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</si>
  <si>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</si>
  <si>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</si>
  <si>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</si>
  <si>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</si>
  <si>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</si>
  <si>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</si>
  <si>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</si>
  <si>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</si>
  <si>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</si>
  <si>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</si>
  <si>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</si>
  <si>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</si>
  <si>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</si>
  <si>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</si>
  <si>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</si>
  <si>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</si>
  <si>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</si>
  <si>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</si>
  <si>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</si>
  <si>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</si>
  <si>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</si>
  <si>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</si>
  <si>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</si>
  <si>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</si>
  <si>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</si>
  <si>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</si>
  <si>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</si>
  <si>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</si>
  <si>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</si>
  <si>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</si>
  <si>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</si>
  <si>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</si>
  <si>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</si>
  <si>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</si>
  <si>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</si>
  <si>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</si>
  <si>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</si>
  <si>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</si>
  <si>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</si>
  <si>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</si>
  <si>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</si>
  <si>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</si>
  <si>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</si>
  <si>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</si>
  <si>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</si>
  <si>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</si>
  <si>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</si>
  <si>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</si>
  <si>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</si>
  <si>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</si>
  <si>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</si>
  <si>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</si>
  <si>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</si>
  <si>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</si>
  <si>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</si>
  <si>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</si>
  <si>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</si>
  <si>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</si>
  <si>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</si>
  <si>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</si>
  <si>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</si>
  <si>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</si>
  <si>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</si>
  <si>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</si>
  <si>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</si>
  <si>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</si>
  <si>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</si>
  <si>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</si>
  <si>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</si>
  <si>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</si>
  <si>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</si>
  <si>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</si>
  <si>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</si>
  <si>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</si>
  <si>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</si>
  <si>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</si>
  <si>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</si>
  <si>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</si>
  <si>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</si>
  <si>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</si>
  <si>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</si>
  <si>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</si>
  <si>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</si>
  <si>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</si>
  <si>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</si>
  <si>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</si>
  <si>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</si>
  <si>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</si>
  <si>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</si>
  <si>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</si>
  <si>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</si>
  <si>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</si>
  <si>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</si>
  <si>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</si>
  <si>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</si>
  <si>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</si>
  <si>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</si>
  <si>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</si>
  <si>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</si>
  <si>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</si>
  <si>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</si>
  <si>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</si>
  <si>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</si>
  <si>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</si>
  <si>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</si>
  <si>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</si>
  <si>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</si>
  <si>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</si>
  <si>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</si>
  <si>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</si>
  <si>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</si>
  <si>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</si>
  <si>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</si>
  <si>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</si>
  <si>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</si>
  <si>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</si>
  <si>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</si>
  <si>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</si>
  <si>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</si>
  <si>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</si>
  <si>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</si>
  <si>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</si>
  <si>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</si>
  <si>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</si>
  <si>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</si>
  <si>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</si>
  <si>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</si>
  <si>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</si>
  <si>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</si>
  <si>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</si>
  <si>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</si>
  <si>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</si>
  <si>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</si>
  <si>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</si>
  <si>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</si>
  <si>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</si>
  <si>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</si>
  <si>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</si>
  <si>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</si>
  <si>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</si>
  <si>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</si>
  <si>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</si>
  <si>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</si>
  <si>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</si>
  <si>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</si>
  <si>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</si>
  <si>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</si>
  <si>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</si>
  <si>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</si>
  <si>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</si>
  <si>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</si>
  <si>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</si>
  <si>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</si>
  <si>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</si>
  <si>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</si>
  <si>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</si>
  <si>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</si>
  <si>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</si>
  <si>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</si>
  <si>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</si>
  <si>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</si>
  <si>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</si>
  <si>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</si>
  <si>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</si>
  <si>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</si>
  <si>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</si>
  <si>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</si>
  <si>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</si>
  <si>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</si>
  <si>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</si>
  <si>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</si>
  <si>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</si>
  <si>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</si>
  <si>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</si>
  <si>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</si>
  <si>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</si>
  <si>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</si>
  <si>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</si>
  <si>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</si>
  <si>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</si>
  <si>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</si>
  <si>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</si>
  <si>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</si>
  <si>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</si>
  <si>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</si>
  <si>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</si>
  <si>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</si>
  <si>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</si>
  <si>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</si>
  <si>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</si>
  <si>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</si>
  <si>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</si>
  <si>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</si>
  <si>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</si>
  <si>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</si>
  <si>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</si>
  <si>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</si>
  <si>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</si>
  <si>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</si>
  <si>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</si>
  <si>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</si>
  <si>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</si>
  <si>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</si>
  <si>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</si>
  <si>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</si>
  <si>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</si>
  <si>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</si>
  <si>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</si>
  <si>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</si>
  <si>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</si>
  <si>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</si>
  <si>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</si>
  <si>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</si>
  <si>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</si>
  <si>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</si>
  <si>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</si>
  <si>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</si>
  <si>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</si>
  <si>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</si>
  <si>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</si>
  <si>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</si>
  <si>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</si>
  <si>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</si>
  <si>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</si>
  <si>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</si>
  <si>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</si>
  <si>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</si>
  <si>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</si>
  <si>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</si>
  <si>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</si>
  <si>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</si>
  <si>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</si>
  <si>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</si>
  <si>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</si>
  <si>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</si>
  <si>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</si>
  <si>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</si>
  <si>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</si>
  <si>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</si>
  <si>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</si>
  <si>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</si>
  <si>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</si>
  <si>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</si>
  <si>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</si>
  <si>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</si>
  <si>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</si>
  <si>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</si>
  <si>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</si>
  <si>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</si>
  <si>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</si>
  <si>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</si>
  <si>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</si>
  <si>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</si>
  <si>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</si>
  <si>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</si>
  <si>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</si>
  <si>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</si>
  <si>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</si>
  <si>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</si>
  <si>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</si>
  <si>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</si>
  <si>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</si>
  <si>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</si>
  <si>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</si>
  <si>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</si>
  <si>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</si>
  <si>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</si>
  <si>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</si>
  <si>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</si>
  <si>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</si>
  <si>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</si>
  <si>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</si>
  <si>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</si>
  <si>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</si>
  <si>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</si>
  <si>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</si>
  <si>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</si>
  <si>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</si>
  <si>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</si>
  <si>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</si>
  <si>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</si>
  <si>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</si>
  <si>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</si>
  <si>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</si>
  <si>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</si>
  <si>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</si>
  <si>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</si>
  <si>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</si>
  <si>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</si>
  <si>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</si>
  <si>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</si>
  <si>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</si>
  <si>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</si>
  <si>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</si>
  <si>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</si>
  <si>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</si>
  <si>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</si>
  <si>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</si>
  <si>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</si>
  <si>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</si>
  <si>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</si>
  <si>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</si>
  <si>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</si>
  <si>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</si>
  <si>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</si>
  <si>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</si>
  <si>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</si>
  <si>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</si>
  <si>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</si>
  <si>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</si>
  <si>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</si>
  <si>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</si>
  <si>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</si>
  <si>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</si>
  <si>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</si>
  <si>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</si>
  <si>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</si>
  <si>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</si>
  <si>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</si>
  <si>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</si>
  <si>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</si>
  <si>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</si>
  <si>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</si>
  <si>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</si>
  <si>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</si>
  <si>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</si>
  <si>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</si>
  <si>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</si>
  <si>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</si>
  <si>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</si>
  <si>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</si>
  <si>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</si>
  <si>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</si>
  <si>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</si>
  <si>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</si>
  <si>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</si>
  <si>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</si>
  <si>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</si>
  <si>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</si>
  <si>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</si>
  <si>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</si>
  <si>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</si>
  <si>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</si>
  <si>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</si>
  <si>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</si>
  <si>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</si>
  <si>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</si>
  <si>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</si>
  <si>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</si>
  <si>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</si>
  <si>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</si>
  <si>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</si>
  <si>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</si>
  <si>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</si>
  <si>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</si>
  <si>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</si>
  <si>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</si>
  <si>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</si>
  <si>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</si>
  <si>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</si>
  <si>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</si>
  <si>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</si>
  <si>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</si>
  <si>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</si>
  <si>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</si>
  <si>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</si>
  <si>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</si>
  <si>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</si>
  <si>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</si>
  <si>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</si>
  <si>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</si>
  <si>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</si>
  <si>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</si>
  <si>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</si>
  <si>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</si>
  <si>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</si>
  <si>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</si>
  <si>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</si>
  <si>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</si>
  <si>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</si>
  <si>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</si>
  <si>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</si>
  <si>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</si>
  <si>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</si>
  <si>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</si>
  <si>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</si>
  <si>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</si>
  <si>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</si>
  <si>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</si>
  <si>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</si>
  <si>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</si>
  <si>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</si>
  <si>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</si>
  <si>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</si>
  <si>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</si>
  <si>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</si>
  <si>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</si>
  <si>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</si>
  <si>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</si>
  <si>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</si>
  <si>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</si>
  <si>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</si>
  <si>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</si>
  <si>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</si>
  <si>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</si>
  <si>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</si>
  <si>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</si>
  <si>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</si>
  <si>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</si>
  <si>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</si>
  <si>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</si>
  <si>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</si>
  <si>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</si>
  <si>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</si>
  <si>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</si>
  <si>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</si>
  <si>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</si>
  <si>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</si>
  <si>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</si>
  <si>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</si>
  <si>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</si>
  <si>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</si>
  <si>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</si>
  <si>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</si>
  <si>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</si>
  <si>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</si>
  <si>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</si>
  <si>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</si>
  <si>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</si>
  <si>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</si>
  <si>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</si>
  <si>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</si>
  <si>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</si>
  <si>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</si>
  <si>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</si>
  <si>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</si>
  <si>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</si>
  <si>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</si>
  <si>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</si>
  <si>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</si>
  <si>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</si>
  <si>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</si>
  <si>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</si>
  <si>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</si>
  <si>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</si>
  <si>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</si>
  <si>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</si>
  <si>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</si>
  <si>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</si>
  <si>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</si>
  <si>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</si>
  <si>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</si>
  <si>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</si>
  <si>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</si>
  <si>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</si>
  <si>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</si>
  <si>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</si>
  <si>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</si>
  <si>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</si>
  <si>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</si>
  <si>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</si>
  <si>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</si>
  <si>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</si>
  <si>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</si>
  <si>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</si>
  <si>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</si>
  <si>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</si>
  <si>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</si>
  <si>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</si>
  <si>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</si>
  <si>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</si>
  <si>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</si>
  <si>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</si>
  <si>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</si>
  <si>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</si>
  <si>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</si>
  <si>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</si>
  <si>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</si>
  <si>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</si>
  <si>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</si>
  <si>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</si>
  <si>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</si>
  <si>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</si>
  <si>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</si>
  <si>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</si>
  <si>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</si>
  <si>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</si>
  <si>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</si>
  <si>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</si>
  <si>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</si>
  <si>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</si>
  <si>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</si>
  <si>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</si>
  <si>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</si>
  <si>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</si>
  <si>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</si>
  <si>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</si>
  <si>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</si>
  <si>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</si>
  <si>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</si>
  <si>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</si>
  <si>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</si>
  <si>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</si>
  <si>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</si>
  <si>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</si>
  <si>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</si>
  <si>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</si>
  <si>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</si>
  <si>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</si>
  <si>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</si>
  <si>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</si>
  <si>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</si>
  <si>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</si>
  <si>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</si>
  <si>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</si>
  <si>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</si>
  <si>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</si>
  <si>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</si>
  <si>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</si>
  <si>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</si>
  <si>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</si>
  <si>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</si>
  <si>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</si>
  <si>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</si>
  <si>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</si>
  <si>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</si>
  <si>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</si>
  <si>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</si>
  <si>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</si>
  <si>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</si>
  <si>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</si>
  <si>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</si>
  <si>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</si>
  <si>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</si>
  <si>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</si>
  <si>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</si>
  <si>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</si>
  <si>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</si>
  <si>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</si>
  <si>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</si>
  <si>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</si>
  <si>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</si>
  <si>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</si>
  <si>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</si>
  <si>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</si>
  <si>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</si>
  <si>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</si>
  <si>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</si>
  <si>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</si>
  <si>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</si>
  <si>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</si>
  <si>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</si>
  <si>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</si>
  <si>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</si>
  <si>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</si>
  <si>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</si>
  <si>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</si>
  <si>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</si>
  <si>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</si>
  <si>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</si>
  <si>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</si>
  <si>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</si>
  <si>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</si>
  <si>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</si>
  <si>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</si>
  <si>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</si>
  <si>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</si>
  <si>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</si>
  <si>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</si>
  <si>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</si>
  <si>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</si>
  <si>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</si>
  <si>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</si>
  <si>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</si>
  <si>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</si>
  <si>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</si>
  <si>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</si>
  <si>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</si>
  <si>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</si>
  <si>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</si>
  <si>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</si>
  <si>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</si>
  <si>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</si>
  <si>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</si>
  <si>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</si>
  <si>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</si>
  <si>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</si>
  <si>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</si>
  <si>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</si>
  <si>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</si>
  <si>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</si>
  <si>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</si>
  <si>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</si>
  <si>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</si>
  <si>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</si>
  <si>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</si>
  <si>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</si>
  <si>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</si>
  <si>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</si>
  <si>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</si>
  <si>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</si>
  <si>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</si>
  <si>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</si>
  <si>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</si>
  <si>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</si>
  <si>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</si>
  <si>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</si>
  <si>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</si>
  <si>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</si>
  <si>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</si>
  <si>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</si>
  <si>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</si>
  <si>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</si>
  <si>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</si>
  <si>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</si>
  <si>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</si>
  <si>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</si>
  <si>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</si>
  <si>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</si>
  <si>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</si>
  <si>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</si>
  <si>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</si>
  <si>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</si>
  <si>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</si>
  <si>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</si>
  <si>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</si>
  <si>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</si>
  <si>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</si>
  <si>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</si>
  <si>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</si>
  <si>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</si>
  <si>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</si>
  <si>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</si>
  <si>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</si>
  <si>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</si>
  <si>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</si>
  <si>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</si>
  <si>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</si>
  <si>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</si>
  <si>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</si>
  <si>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</si>
  <si>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</si>
  <si>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</si>
  <si>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</si>
  <si>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</si>
  <si>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</si>
  <si>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</si>
  <si>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</si>
  <si>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</si>
  <si>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</si>
  <si>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</si>
  <si>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</si>
  <si>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</si>
  <si>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</si>
  <si>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</si>
  <si>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</si>
  <si>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</si>
  <si>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</si>
  <si>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</si>
  <si>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</si>
  <si>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</si>
  <si>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</si>
  <si>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</si>
  <si>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</si>
  <si>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</si>
  <si>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</si>
  <si>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</si>
  <si>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</si>
  <si>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</si>
  <si>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</si>
  <si>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</si>
  <si>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</si>
  <si>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</si>
  <si>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</si>
  <si>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</si>
  <si>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</si>
  <si>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</si>
  <si>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</si>
  <si>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</si>
  <si>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</si>
  <si>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</si>
  <si>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</si>
  <si>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</si>
  <si>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</si>
  <si>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</si>
  <si>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</si>
  <si>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</si>
  <si>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</si>
  <si>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</si>
  <si>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</si>
  <si>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</si>
  <si>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</si>
  <si>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</si>
  <si>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</si>
  <si>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</si>
  <si>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</si>
  <si>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</si>
  <si>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</si>
  <si>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</si>
  <si>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</si>
  <si>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</si>
  <si>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</si>
  <si>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</si>
  <si>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</si>
  <si>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</si>
  <si>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</si>
  <si>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</si>
  <si>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</si>
  <si>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</si>
  <si>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</si>
  <si>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</si>
  <si>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</si>
  <si>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</si>
  <si>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</si>
  <si>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</si>
  <si>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</si>
  <si>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</si>
  <si>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</si>
  <si>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</si>
  <si>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</si>
  <si>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</si>
  <si>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</si>
  <si>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</si>
  <si>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</si>
  <si>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</si>
  <si>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</si>
  <si>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</si>
  <si>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</si>
  <si>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</si>
  <si>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</si>
  <si>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</si>
  <si>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</si>
  <si>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</si>
  <si>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</si>
  <si>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</si>
  <si>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</si>
  <si>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</si>
  <si>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</si>
  <si>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</si>
  <si>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</si>
  <si>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</si>
  <si>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</si>
  <si>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</si>
  <si>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</si>
  <si>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</si>
  <si>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</si>
  <si>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</si>
  <si>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</si>
  <si>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</si>
  <si>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</si>
  <si>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</si>
  <si>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</si>
  <si>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</si>
  <si>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</si>
  <si>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</si>
  <si>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</si>
  <si>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</si>
  <si>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</si>
  <si>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</si>
  <si>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</si>
  <si>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</si>
  <si>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</si>
  <si>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</si>
  <si>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</si>
  <si>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</si>
  <si>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</si>
  <si>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</si>
  <si>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</si>
  <si>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</si>
  <si>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</si>
  <si>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</si>
  <si>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</si>
  <si>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</si>
  <si>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</si>
  <si>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</si>
  <si>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</si>
  <si>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</si>
  <si>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</si>
  <si>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</si>
  <si>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</si>
  <si>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</si>
  <si>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</si>
  <si>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</si>
  <si>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</si>
  <si>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</si>
  <si>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</si>
  <si>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</si>
  <si>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</si>
  <si>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</si>
  <si>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</si>
  <si>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</si>
  <si>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</si>
  <si>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</si>
  <si>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</si>
  <si>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</si>
  <si>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</si>
  <si>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</si>
  <si>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</si>
  <si>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</si>
  <si>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</si>
  <si>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</si>
  <si>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</si>
  <si>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</si>
  <si>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</si>
  <si>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</si>
  <si>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</si>
  <si>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</si>
  <si>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</si>
  <si>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</si>
  <si>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</si>
  <si>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</si>
  <si>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</si>
  <si>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</si>
  <si>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</si>
  <si>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</si>
  <si>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</si>
  <si>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</si>
  <si>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</si>
  <si>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</si>
  <si>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</si>
  <si>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</si>
  <si>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</si>
  <si>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</si>
  <si>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</si>
  <si>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</si>
  <si>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</si>
  <si>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</si>
  <si>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</si>
  <si>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</si>
  <si>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</si>
  <si>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</si>
  <si>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</si>
  <si>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</si>
  <si>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</si>
  <si>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</si>
  <si>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</si>
  <si>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</si>
  <si>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</si>
  <si>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</si>
  <si>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</si>
  <si>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</si>
  <si>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</si>
  <si>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</si>
  <si>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</si>
  <si>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</si>
  <si>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</si>
  <si>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</si>
  <si>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</si>
  <si>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</si>
  <si>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</si>
  <si>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</si>
  <si>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</si>
  <si>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</si>
  <si>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</si>
  <si>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</si>
  <si>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</si>
  <si>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</si>
  <si>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</si>
  <si>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</si>
  <si>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</si>
  <si>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</si>
  <si>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</si>
  <si>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</si>
  <si>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</si>
  <si>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</si>
  <si>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</si>
  <si>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</si>
  <si>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</si>
  <si>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</si>
  <si>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</si>
  <si>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</si>
  <si>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</si>
  <si>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</si>
  <si>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</si>
  <si>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</si>
  <si>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</si>
  <si>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</si>
  <si>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</si>
  <si>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</si>
  <si>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</si>
  <si>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</si>
  <si>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</si>
  <si>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</si>
  <si>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</si>
  <si>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</si>
  <si>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</si>
  <si>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</si>
  <si>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</si>
  <si>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</si>
  <si>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</si>
  <si>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</si>
  <si>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</si>
  <si>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</si>
  <si>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</si>
  <si>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</si>
  <si>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</si>
  <si>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</si>
  <si>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</si>
  <si>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</si>
  <si>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</si>
  <si>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</si>
  <si>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</si>
  <si>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</si>
  <si>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</si>
  <si>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</si>
  <si>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</si>
  <si>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</si>
  <si>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</si>
  <si>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</si>
  <si>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</si>
  <si>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</si>
  <si>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</si>
  <si>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</si>
  <si>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</si>
  <si>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</si>
  <si>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</si>
  <si>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</si>
  <si>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</si>
  <si>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</si>
  <si>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</si>
  <si>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</si>
  <si>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</si>
  <si>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</si>
  <si>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</si>
  <si>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</si>
  <si>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</si>
  <si>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</si>
  <si>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</si>
  <si>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</si>
  <si>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</si>
  <si>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</si>
  <si>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</si>
  <si>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</si>
  <si>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</si>
  <si>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</si>
  <si>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</si>
  <si>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</si>
  <si>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</si>
  <si>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</si>
  <si>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</si>
  <si>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</si>
  <si>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</si>
  <si>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</si>
  <si>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</si>
  <si>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</si>
  <si>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</si>
  <si>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</si>
  <si>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</si>
  <si>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</si>
  <si>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</si>
  <si>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</si>
  <si>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</si>
  <si>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</si>
  <si>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</si>
  <si>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</si>
  <si>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</si>
  <si>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</si>
  <si>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</si>
  <si>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</si>
  <si>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</si>
  <si>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</si>
  <si>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</si>
  <si>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</si>
  <si>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</si>
  <si>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</si>
  <si>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</si>
  <si>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</si>
  <si>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</si>
  <si>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</si>
  <si>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</si>
  <si>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</si>
  <si>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</si>
  <si>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</si>
  <si>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</si>
  <si>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</si>
  <si>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</si>
  <si>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</si>
  <si>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</si>
  <si>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</si>
  <si>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</si>
  <si>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</si>
  <si>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</si>
  <si>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</si>
  <si>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</si>
  <si>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</si>
  <si>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</si>
  <si>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</si>
  <si>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</si>
  <si>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</si>
  <si>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</si>
  <si>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</si>
  <si>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</si>
  <si>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</si>
  <si>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</si>
  <si>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</si>
  <si>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</si>
  <si>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</si>
  <si>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</si>
  <si>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</si>
  <si>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</si>
  <si>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</si>
  <si>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</si>
  <si>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</si>
  <si>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</si>
  <si>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</si>
  <si>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</si>
  <si>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</si>
  <si>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</si>
  <si>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</si>
  <si>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</si>
  <si>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</si>
  <si>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</si>
  <si>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</si>
  <si>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</si>
  <si>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</si>
  <si>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</si>
  <si>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</si>
  <si>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</si>
  <si>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</si>
  <si>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</si>
  <si>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</si>
  <si>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</si>
  <si>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</si>
  <si>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</si>
  <si>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</si>
  <si>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</si>
  <si>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</si>
  <si>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</si>
  <si>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</si>
  <si>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</si>
  <si>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</si>
  <si>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</si>
  <si>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</si>
  <si>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</si>
  <si>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</si>
  <si>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</si>
  <si>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</si>
  <si>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</si>
  <si>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</si>
  <si>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</si>
  <si>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</si>
  <si>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</si>
  <si>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</si>
  <si>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</si>
  <si>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</si>
  <si>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</si>
  <si>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</si>
  <si>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</si>
  <si>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</si>
  <si>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</si>
  <si>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</si>
  <si>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</si>
  <si>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</si>
  <si>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</si>
  <si>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</si>
  <si>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</si>
  <si>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</si>
  <si>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</si>
  <si>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</si>
  <si>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</si>
  <si>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</si>
  <si>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</si>
  <si>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</si>
  <si>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</si>
  <si>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</si>
  <si>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</si>
  <si>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</si>
  <si>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</si>
  <si>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</si>
  <si>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</si>
  <si>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</si>
  <si>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</si>
  <si>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</si>
  <si>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</si>
  <si>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</si>
  <si>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</si>
  <si>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</si>
  <si>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</si>
  <si>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</si>
  <si>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</si>
  <si>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</si>
  <si>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</si>
  <si>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</si>
  <si>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</si>
  <si>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</si>
  <si>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</si>
  <si>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</si>
  <si>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</si>
  <si>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</si>
  <si>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</si>
  <si>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</si>
  <si>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</si>
  <si>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</si>
  <si>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</si>
  <si>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</si>
  <si>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</si>
  <si>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</si>
  <si>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</si>
  <si>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</si>
  <si>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</si>
  <si>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</si>
  <si>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</si>
  <si>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</si>
  <si>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</si>
  <si>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</si>
  <si>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</si>
  <si>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</si>
  <si>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</si>
  <si>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</si>
  <si>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</si>
  <si>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</si>
  <si>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</si>
  <si>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</si>
  <si>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</si>
  <si>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</si>
  <si>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</si>
  <si>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</si>
  <si>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</si>
  <si>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</si>
  <si>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</si>
  <si>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</si>
  <si>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</si>
  <si>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</si>
  <si>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</si>
  <si>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</si>
  <si>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</si>
  <si>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</si>
  <si>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</si>
  <si>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</si>
  <si>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</si>
  <si>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</si>
  <si>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</si>
  <si>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</si>
  <si>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</si>
  <si>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</si>
  <si>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</si>
  <si>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</si>
  <si>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</si>
  <si>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</si>
  <si>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</si>
  <si>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</si>
  <si>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</si>
  <si>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</si>
  <si>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</si>
  <si>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</si>
  <si>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</si>
  <si>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</si>
  <si>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</si>
  <si>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</si>
  <si>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</si>
  <si>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</si>
  <si>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</si>
  <si>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</si>
  <si>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</si>
  <si>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</si>
  <si>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</si>
  <si>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</si>
  <si>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</si>
  <si>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</si>
  <si>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</si>
  <si>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</si>
  <si>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</si>
  <si>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</si>
  <si>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</si>
  <si>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</si>
  <si>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</si>
  <si>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</si>
  <si>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</si>
  <si>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</si>
  <si>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</si>
  <si>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</si>
  <si>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</si>
  <si>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</si>
  <si>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</si>
  <si>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</si>
  <si>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</si>
  <si>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</si>
  <si>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</si>
  <si>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</si>
  <si>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</si>
  <si>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</si>
  <si>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</si>
  <si>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</si>
  <si>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</si>
  <si>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</si>
  <si>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</si>
  <si>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</si>
  <si>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</si>
  <si>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</si>
  <si>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</si>
  <si>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</si>
  <si>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</si>
  <si>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</si>
  <si>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</si>
  <si>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</si>
  <si>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</si>
  <si>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</si>
  <si>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</si>
  <si>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</si>
  <si>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</si>
  <si>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</si>
  <si>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</si>
  <si>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</si>
  <si>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</si>
  <si>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</si>
  <si>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</si>
  <si>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</si>
  <si>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</si>
  <si>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</si>
  <si>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</si>
  <si>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</si>
  <si>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</si>
  <si>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</si>
  <si>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</si>
  <si>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</si>
  <si>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</si>
  <si>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</si>
  <si>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</si>
  <si>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</si>
  <si>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</si>
  <si>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</si>
  <si>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</si>
  <si>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</si>
  <si>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</si>
  <si>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</si>
  <si>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</si>
  <si>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</si>
  <si>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</si>
  <si>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</si>
  <si>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</si>
  <si>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</si>
  <si>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</si>
  <si>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</si>
  <si>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</si>
  <si>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</si>
  <si>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</si>
  <si>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</si>
  <si>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</si>
  <si>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</si>
  <si>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</si>
  <si>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</si>
  <si>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</si>
  <si>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</si>
  <si>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</si>
  <si>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</si>
  <si>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</si>
  <si>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</si>
  <si>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</si>
  <si>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</si>
  <si>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</si>
  <si>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</si>
  <si>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</si>
  <si>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</si>
  <si>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</si>
  <si>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</si>
  <si>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</si>
  <si>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</si>
  <si>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</si>
  <si>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</si>
  <si>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</si>
  <si>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</si>
  <si>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</si>
  <si>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</si>
  <si>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</si>
  <si>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</si>
  <si>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</si>
  <si>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</si>
  <si>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</si>
  <si>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</si>
  <si>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</si>
  <si>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</si>
  <si>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</si>
  <si>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</si>
  <si>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</si>
  <si>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</si>
  <si>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</si>
  <si>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</si>
  <si>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</si>
  <si>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</si>
  <si>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</si>
  <si>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</si>
  <si>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</si>
  <si>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</si>
  <si>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</si>
  <si>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</si>
  <si>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</si>
  <si>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</si>
  <si>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</si>
  <si>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</si>
  <si>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</si>
  <si>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</si>
  <si>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</si>
  <si>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</si>
  <si>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</si>
  <si>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</si>
  <si>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</si>
  <si>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</si>
  <si>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</si>
  <si>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</si>
  <si>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</si>
  <si>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</si>
  <si>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</si>
  <si>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</si>
  <si>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</si>
  <si>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</si>
  <si>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</si>
  <si>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</si>
  <si>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</si>
  <si>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</si>
  <si>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</si>
  <si>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</si>
  <si>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</si>
  <si>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</si>
  <si>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</si>
  <si>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</si>
  <si>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</si>
  <si>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</si>
  <si>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</si>
  <si>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</si>
  <si>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</si>
  <si>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</si>
  <si>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</si>
  <si>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</si>
  <si>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</si>
  <si>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</si>
  <si>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</si>
  <si>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</si>
  <si>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</si>
  <si>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</si>
  <si>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</si>
  <si>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</si>
  <si>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</si>
  <si>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</si>
  <si>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</si>
  <si>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</si>
  <si>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</si>
  <si>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</si>
  <si>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</si>
  <si>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</si>
  <si>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</si>
  <si>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</si>
  <si>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</si>
  <si>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</si>
  <si>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</si>
  <si>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</si>
  <si>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</si>
  <si>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</si>
  <si>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</si>
  <si>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</si>
  <si>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</si>
  <si>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</si>
  <si>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</si>
  <si>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</si>
  <si>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</si>
  <si>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</si>
  <si>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</si>
  <si>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</si>
  <si>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</si>
  <si>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</si>
  <si>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</si>
  <si>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</si>
  <si>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</si>
  <si>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</si>
  <si>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</si>
  <si>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</si>
  <si>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</si>
  <si>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</si>
  <si>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</si>
  <si>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</si>
  <si>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</si>
  <si>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</si>
  <si>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</si>
  <si>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</si>
  <si>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</si>
  <si>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</si>
  <si>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</si>
  <si>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</si>
  <si>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</si>
  <si>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</si>
  <si>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</si>
  <si>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</si>
  <si>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</si>
  <si>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</si>
  <si>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</si>
  <si>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</si>
  <si>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</si>
  <si>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</si>
  <si>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</si>
  <si>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</si>
  <si>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</si>
  <si>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</si>
  <si>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</si>
  <si>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</si>
  <si>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</si>
  <si>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</si>
  <si>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</si>
  <si>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</si>
  <si>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</si>
  <si>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</si>
  <si>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</si>
  <si>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</si>
  <si>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</si>
  <si>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</si>
  <si>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</si>
  <si>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</si>
  <si>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</si>
  <si>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</si>
  <si>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</si>
  <si>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</si>
  <si>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</si>
  <si>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</si>
  <si>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</si>
  <si>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</si>
  <si>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</si>
  <si>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</si>
  <si>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</si>
  <si>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</si>
  <si>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</si>
  <si>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</si>
  <si>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</si>
  <si>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</si>
  <si>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</si>
  <si>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</si>
  <si>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</si>
  <si>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</si>
  <si>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</si>
  <si>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</si>
  <si>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</si>
  <si>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</si>
  <si>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</si>
  <si>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</si>
  <si>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</si>
  <si>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</si>
  <si>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</si>
  <si>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</si>
  <si>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</si>
  <si>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</si>
  <si>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</si>
  <si>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</si>
  <si>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</si>
  <si>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</si>
  <si>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</si>
  <si>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</si>
  <si>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</si>
  <si>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</si>
  <si>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</si>
  <si>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</si>
  <si>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</si>
  <si>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</si>
  <si>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</si>
  <si>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</si>
  <si>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</si>
  <si>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</si>
  <si>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</si>
  <si>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</si>
  <si>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</si>
  <si>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</si>
  <si>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</si>
  <si>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</si>
  <si>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</si>
  <si>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</si>
  <si>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</si>
  <si>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</si>
  <si>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</si>
  <si>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</si>
  <si>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</si>
  <si>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</si>
  <si>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</si>
  <si>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</si>
  <si>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</si>
  <si>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</si>
  <si>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</si>
  <si>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</si>
  <si>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</si>
  <si>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</si>
  <si>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</si>
  <si>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</si>
  <si>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</si>
  <si>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</si>
  <si>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</si>
  <si>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</si>
  <si>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</si>
  <si>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</si>
  <si>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</si>
  <si>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</si>
  <si>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</si>
  <si>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</si>
  <si>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</si>
  <si>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</si>
  <si>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</si>
  <si>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</si>
  <si>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</si>
  <si>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</si>
  <si>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</si>
  <si>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</si>
  <si>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</si>
  <si>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</si>
  <si>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</si>
  <si>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</si>
  <si>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</si>
  <si>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</si>
  <si>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</si>
  <si>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</si>
  <si>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</si>
  <si>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</si>
  <si>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</si>
  <si>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</si>
  <si>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</si>
  <si>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</si>
  <si>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</si>
  <si>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</si>
  <si>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</si>
  <si>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</si>
  <si>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</si>
  <si>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</si>
  <si>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</si>
  <si>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</si>
  <si>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</si>
  <si>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</si>
  <si>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</si>
  <si>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</si>
  <si>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</si>
  <si>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</si>
  <si>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</si>
  <si>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</si>
  <si>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</si>
  <si>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</si>
  <si>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</si>
  <si>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</si>
  <si>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</si>
  <si>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</si>
  <si>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</si>
  <si>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</si>
  <si>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</si>
  <si>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</si>
  <si>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</si>
  <si>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</si>
  <si>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</si>
  <si>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</si>
  <si>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</si>
  <si>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</si>
  <si>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</si>
  <si>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</si>
  <si>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</si>
  <si>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</si>
  <si>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</si>
  <si>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</si>
  <si>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</si>
  <si>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</si>
  <si>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</si>
  <si>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</si>
  <si>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</si>
  <si>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</si>
  <si>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</si>
  <si>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</si>
  <si>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</si>
  <si>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</si>
  <si>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</si>
  <si>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</si>
  <si>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</si>
  <si>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</si>
  <si>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</si>
  <si>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</si>
  <si>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</si>
  <si>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</si>
  <si>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</si>
  <si>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</si>
  <si>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</si>
  <si>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</si>
  <si>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</si>
  <si>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</si>
  <si>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</si>
  <si>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</si>
  <si>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</si>
  <si>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</si>
  <si>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</si>
  <si>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</si>
  <si>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</si>
  <si>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</si>
  <si>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</si>
  <si>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</si>
  <si>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</si>
  <si>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</si>
  <si>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</si>
  <si>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</si>
  <si>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</si>
  <si>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</si>
  <si>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</si>
  <si>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</si>
  <si>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</si>
  <si>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</si>
  <si>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</si>
  <si>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</si>
  <si>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</si>
  <si>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</si>
  <si>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</si>
  <si>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</si>
  <si>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</si>
  <si>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</si>
  <si>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</si>
  <si>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</si>
  <si>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</si>
  <si>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</si>
  <si>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</si>
  <si>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</si>
  <si>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</si>
  <si>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</si>
  <si>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</si>
  <si>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</si>
  <si>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</si>
  <si>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</si>
  <si>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</si>
  <si>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</si>
  <si>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</si>
  <si>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</si>
  <si>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</si>
  <si>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</si>
  <si>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</si>
  <si>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</si>
  <si>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</si>
  <si>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</si>
  <si>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</si>
  <si>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</si>
  <si>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</si>
  <si>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</si>
  <si>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</si>
  <si>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</si>
  <si>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</si>
  <si>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</si>
  <si>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</si>
  <si>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</si>
  <si>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</si>
  <si>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</si>
  <si>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</si>
  <si>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</si>
  <si>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</si>
  <si>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</si>
  <si>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</si>
  <si>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</si>
  <si>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</si>
  <si>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</si>
  <si>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</si>
  <si>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</si>
  <si>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</si>
  <si>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</si>
  <si>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</si>
  <si>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</si>
  <si>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</si>
  <si>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</si>
  <si>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</si>
  <si>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</si>
  <si>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</si>
  <si>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</si>
  <si>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</si>
  <si>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</si>
  <si>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</si>
  <si>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</si>
  <si>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</si>
  <si>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</si>
  <si>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</si>
  <si>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</si>
  <si>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</si>
  <si>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</si>
  <si>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</si>
  <si>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</si>
  <si>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</si>
  <si>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</si>
  <si>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</si>
  <si>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</si>
  <si>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</si>
  <si>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</si>
  <si>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</si>
  <si>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</si>
  <si>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</si>
  <si>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</si>
  <si>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</si>
  <si>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</si>
  <si>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</si>
  <si>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</si>
  <si>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</si>
  <si>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</si>
  <si>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</si>
  <si>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</si>
  <si>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</si>
  <si>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</si>
  <si>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</si>
  <si>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</si>
  <si>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</si>
  <si>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</si>
  <si>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</si>
  <si>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</si>
  <si>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</si>
  <si>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</si>
  <si>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</si>
  <si>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</si>
  <si>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</si>
  <si>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</si>
  <si>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</si>
  <si>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</si>
  <si>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</si>
  <si>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</si>
  <si>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</si>
  <si>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</si>
  <si>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</si>
  <si>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</si>
  <si>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</si>
  <si>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</si>
  <si>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</si>
  <si>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</si>
  <si>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</si>
  <si>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</si>
  <si>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</si>
  <si>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</si>
  <si>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</si>
  <si>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</si>
  <si>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</si>
  <si>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</si>
  <si>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</si>
  <si>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</si>
  <si>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</si>
  <si>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</si>
  <si>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</si>
  <si>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</si>
  <si>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</si>
  <si>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</si>
  <si>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</si>
  <si>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</si>
  <si>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</si>
  <si>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</si>
  <si>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</si>
  <si>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</si>
  <si>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</si>
  <si>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</si>
  <si>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</si>
  <si>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</si>
  <si>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</si>
  <si>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</si>
  <si>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</si>
  <si>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</si>
  <si>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</si>
  <si>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</si>
  <si>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</si>
  <si>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</si>
  <si>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</si>
  <si>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</si>
  <si>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</si>
  <si>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</si>
  <si>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</si>
  <si>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</si>
  <si>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</si>
  <si>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</si>
  <si>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</si>
  <si>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</si>
  <si>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</si>
  <si>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</si>
  <si>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</si>
  <si>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</si>
  <si>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</si>
  <si>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</si>
  <si>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</si>
  <si>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</si>
  <si>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</si>
  <si>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</si>
  <si>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</si>
  <si>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</si>
  <si>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</si>
  <si>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</si>
  <si>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</si>
  <si>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</si>
  <si>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</si>
  <si>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</si>
  <si>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</si>
  <si>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</si>
  <si>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</si>
  <si>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</si>
  <si>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</si>
  <si>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</si>
  <si>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</si>
  <si>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</si>
  <si>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</si>
  <si>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</si>
  <si>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</si>
  <si>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</si>
  <si>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</si>
  <si>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</si>
  <si>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</si>
  <si>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</si>
  <si>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</si>
  <si>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</si>
  <si>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</si>
  <si>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</si>
  <si>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</si>
  <si>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</si>
  <si>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</si>
  <si>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</si>
  <si>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</si>
  <si>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</si>
  <si>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</si>
  <si>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</si>
  <si>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</si>
  <si>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</si>
  <si>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</si>
  <si>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</si>
  <si>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</si>
  <si>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</si>
  <si>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</si>
  <si>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</si>
  <si>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</si>
  <si>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</si>
  <si>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</si>
  <si>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</si>
  <si>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</si>
  <si>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</si>
  <si>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</si>
  <si>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</si>
  <si>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</si>
  <si>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</si>
  <si>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</si>
  <si>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</si>
  <si>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</si>
  <si>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</si>
  <si>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</si>
  <si>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</si>
  <si>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</si>
  <si>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</si>
  <si>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</si>
  <si>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</si>
  <si>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</si>
  <si>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</si>
  <si>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</si>
  <si>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</si>
  <si>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</si>
  <si>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</si>
  <si>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</si>
  <si>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</si>
  <si>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</si>
  <si>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</si>
  <si>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</si>
  <si>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</si>
  <si>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</si>
  <si>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</si>
  <si>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</si>
  <si>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</si>
  <si>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</si>
  <si>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</si>
  <si>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</si>
  <si>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</si>
  <si>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</si>
  <si>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</si>
  <si>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</si>
  <si>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</si>
  <si>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</si>
  <si>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</si>
  <si>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</si>
  <si>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</si>
  <si>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</si>
  <si>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</si>
  <si>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</si>
  <si>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</si>
  <si>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</si>
  <si>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</si>
  <si>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</si>
  <si>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</si>
  <si>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</si>
  <si>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</si>
  <si>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</si>
  <si>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</si>
  <si>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</si>
  <si>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</si>
  <si>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</si>
  <si>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</si>
  <si>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</si>
  <si>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</si>
  <si>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</si>
  <si>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</si>
  <si>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</si>
  <si>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</si>
  <si>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</si>
  <si>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</si>
  <si>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</si>
  <si>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</si>
  <si>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</si>
  <si>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</si>
  <si>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</si>
  <si>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</si>
  <si>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</si>
  <si>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</si>
  <si>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</si>
  <si>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</si>
  <si>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</si>
  <si>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</si>
  <si>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</si>
  <si>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</si>
  <si>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</si>
  <si>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</si>
  <si>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</si>
  <si>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</si>
  <si>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</si>
  <si>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</si>
  <si>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</si>
  <si>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</si>
  <si>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</si>
  <si>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</si>
  <si>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</si>
  <si>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</si>
  <si>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</si>
  <si>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</si>
  <si>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</si>
  <si>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</si>
  <si>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</si>
  <si>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</si>
  <si>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</si>
  <si>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</si>
  <si>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</si>
  <si>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</si>
  <si>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</si>
  <si>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</si>
  <si>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</si>
  <si>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</si>
  <si>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</si>
  <si>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</si>
  <si>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</si>
  <si>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</si>
  <si>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</si>
  <si>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</si>
  <si>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</si>
  <si>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</si>
  <si>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</si>
  <si>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</si>
  <si>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</si>
  <si>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</si>
  <si>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</si>
  <si>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</si>
  <si>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</si>
  <si>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</si>
  <si>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</si>
  <si>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</si>
  <si>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</si>
  <si>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</si>
  <si>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</si>
  <si>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</si>
  <si>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</si>
  <si>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</si>
  <si>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</si>
  <si>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</si>
  <si>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</si>
  <si>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</si>
  <si>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</si>
  <si>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</si>
  <si>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</si>
  <si>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</si>
  <si>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</si>
  <si>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</si>
  <si>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</si>
  <si>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</si>
  <si>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</si>
  <si>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</si>
  <si>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</si>
  <si>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</si>
  <si>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</si>
  <si>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</si>
  <si>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</si>
  <si>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</si>
  <si>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</si>
  <si>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</si>
  <si>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</si>
  <si>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</si>
  <si>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</si>
  <si>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</si>
  <si>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</si>
  <si>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</si>
  <si>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</si>
  <si>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</si>
  <si>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</si>
  <si>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</si>
  <si>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</si>
  <si>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</si>
  <si>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</si>
  <si>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</si>
  <si>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</si>
  <si>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</si>
  <si>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</si>
  <si>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</si>
  <si>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</si>
  <si>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</si>
  <si>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</si>
  <si>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</si>
  <si>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</si>
  <si>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</si>
  <si>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</si>
  <si>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</si>
  <si>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</si>
  <si>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</si>
  <si>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</si>
  <si>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</si>
  <si>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</si>
  <si>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</si>
  <si>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</si>
  <si>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</si>
  <si>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</si>
  <si>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</si>
  <si>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</si>
  <si>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</si>
  <si>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</si>
  <si>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</si>
  <si>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</si>
  <si>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</si>
  <si>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</si>
  <si>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</si>
  <si>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</si>
  <si>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</si>
  <si>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</si>
  <si>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</si>
  <si>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</si>
  <si>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</si>
  <si>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</si>
  <si>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</si>
  <si>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</si>
  <si>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</si>
  <si>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</si>
  <si>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</si>
  <si>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</si>
  <si>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</si>
  <si>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</si>
  <si>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</si>
  <si>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</si>
  <si>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</si>
  <si>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</si>
  <si>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</si>
  <si>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</si>
  <si>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</si>
  <si>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</si>
  <si>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</si>
  <si>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</si>
  <si>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</si>
  <si>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</si>
  <si>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</si>
  <si>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</si>
  <si>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</si>
  <si>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</si>
  <si>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</si>
  <si>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</si>
  <si>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</si>
  <si>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</si>
  <si>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</si>
  <si>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</si>
  <si>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</si>
  <si>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</si>
  <si>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</si>
  <si>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</si>
  <si>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</si>
  <si>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</si>
  <si>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</si>
  <si>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</si>
  <si>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</si>
  <si>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</si>
  <si>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</si>
  <si>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</si>
  <si>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</si>
  <si>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</si>
  <si>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</si>
  <si>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</si>
  <si>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</si>
  <si>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</si>
  <si>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</si>
  <si>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</si>
  <si>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</si>
  <si>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</si>
  <si>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</si>
  <si>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</si>
  <si>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</si>
  <si>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</si>
  <si>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</si>
  <si>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</si>
  <si>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</si>
  <si>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</si>
  <si>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</si>
  <si>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</si>
  <si>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</si>
  <si>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</si>
  <si>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</si>
  <si>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</si>
  <si>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</si>
  <si>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</si>
  <si>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</si>
  <si>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</si>
  <si>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</si>
  <si>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</si>
  <si>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</si>
  <si>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</si>
  <si>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</si>
  <si>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</si>
  <si>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</si>
  <si>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</si>
  <si>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</si>
  <si>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</si>
  <si>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</si>
  <si>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</si>
  <si>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</si>
  <si>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</si>
  <si>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</si>
  <si>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</si>
  <si>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</si>
  <si>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</si>
  <si>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</si>
  <si>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</si>
  <si>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</si>
  <si>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</si>
  <si>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</si>
  <si>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</si>
  <si>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</si>
  <si>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</si>
  <si>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</si>
  <si>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</si>
  <si>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</si>
  <si>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</si>
  <si>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</si>
  <si>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</si>
  <si>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</si>
  <si>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</si>
  <si>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</si>
  <si>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</si>
  <si>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</si>
  <si>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</si>
  <si>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</si>
  <si>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</si>
  <si>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</si>
  <si>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</si>
  <si>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</si>
  <si>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</si>
  <si>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</si>
  <si>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</si>
  <si>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</si>
  <si>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</si>
  <si>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</si>
  <si>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</si>
  <si>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</si>
  <si>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</si>
  <si>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</si>
  <si>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</si>
  <si>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</si>
  <si>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</si>
  <si>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</si>
  <si>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</si>
  <si>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</si>
  <si>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</si>
  <si>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</si>
  <si>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</si>
  <si>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</si>
  <si>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</si>
  <si>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</si>
  <si>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</si>
  <si>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</si>
  <si>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</si>
  <si>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</si>
  <si>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</si>
  <si>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</si>
  <si>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</si>
  <si>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</si>
  <si>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</si>
  <si>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</si>
  <si>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</si>
  <si>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</si>
  <si>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</si>
  <si>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</si>
  <si>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</si>
  <si>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</si>
  <si>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</si>
  <si>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</si>
  <si>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</si>
  <si>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</si>
  <si>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</si>
  <si>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</si>
  <si>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</si>
  <si>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</si>
  <si>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</si>
  <si>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</si>
  <si>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</si>
  <si>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</si>
  <si>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</si>
  <si>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</si>
  <si>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</si>
  <si>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</si>
  <si>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</si>
  <si>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</si>
  <si>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</si>
  <si>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</si>
  <si>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</si>
  <si>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</si>
  <si>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</si>
  <si>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</si>
  <si>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</si>
  <si>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</si>
  <si>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</si>
  <si>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</si>
  <si>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</si>
  <si>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</si>
  <si>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</si>
  <si>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</si>
  <si>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</si>
  <si>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</si>
  <si>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</si>
  <si>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</si>
  <si>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</si>
  <si>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</si>
  <si>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</si>
  <si>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</si>
  <si>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</si>
  <si>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</si>
  <si>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</si>
  <si>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</si>
  <si>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</si>
  <si>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</si>
  <si>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</si>
  <si>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</si>
  <si>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</si>
  <si>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</si>
  <si>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</si>
  <si>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</si>
  <si>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</si>
  <si>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</si>
  <si>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</si>
  <si>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</si>
  <si>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</si>
  <si>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</si>
  <si>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</si>
  <si>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</si>
  <si>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</si>
  <si>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</si>
  <si>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</si>
  <si>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</si>
  <si>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</si>
  <si>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</si>
  <si>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</si>
  <si>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</si>
  <si>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</si>
  <si>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</si>
  <si>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</si>
  <si>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</si>
  <si>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</si>
  <si>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</si>
  <si>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</si>
  <si>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</si>
  <si>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</si>
  <si>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</si>
  <si>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</si>
  <si>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</si>
  <si>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</si>
  <si>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</si>
  <si>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</si>
  <si>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</si>
  <si>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</si>
  <si>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</si>
  <si>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</si>
  <si>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</si>
  <si>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</si>
  <si>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</si>
  <si>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</si>
  <si>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</si>
  <si>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</si>
  <si>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</si>
  <si>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</si>
  <si>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</si>
  <si>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</si>
  <si>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</si>
  <si>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</si>
  <si>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</si>
  <si>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</si>
  <si>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</si>
  <si>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</si>
  <si>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</si>
  <si>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</si>
  <si>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</si>
  <si>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</si>
  <si>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</si>
  <si>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</si>
  <si>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</si>
  <si>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</si>
  <si>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</si>
  <si>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</si>
  <si>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</si>
  <si>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</si>
  <si>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</si>
  <si>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</si>
  <si>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</si>
  <si>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</si>
  <si>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</si>
  <si>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</si>
  <si>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</si>
  <si>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</si>
  <si>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</si>
  <si>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</si>
  <si>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</si>
  <si>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</si>
  <si>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</si>
  <si>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</si>
  <si>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</si>
  <si>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</si>
  <si>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</si>
  <si>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</si>
  <si>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</si>
  <si>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</si>
  <si>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</si>
  <si>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</si>
  <si>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</si>
  <si>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</si>
  <si>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</si>
  <si>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</si>
  <si>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</si>
  <si>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</si>
  <si>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</si>
  <si>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</si>
  <si>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</si>
  <si>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</si>
  <si>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</si>
  <si>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</si>
  <si>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</si>
  <si>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</si>
  <si>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</si>
  <si>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</si>
  <si>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</si>
  <si>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</si>
  <si>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</si>
  <si>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</si>
  <si>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</si>
  <si>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</si>
  <si>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</si>
  <si>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</si>
  <si>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</si>
  <si>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</si>
  <si>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</si>
  <si>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</si>
  <si>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</si>
  <si>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</si>
  <si>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</si>
  <si>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</si>
  <si>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</si>
  <si>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</si>
  <si>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</si>
  <si>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</si>
  <si>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</si>
  <si>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</si>
  <si>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</si>
  <si>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</si>
  <si>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</si>
  <si>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</si>
  <si>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</si>
  <si>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</si>
  <si>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</si>
  <si>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</si>
  <si>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</si>
  <si>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</si>
  <si>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</si>
  <si>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</si>
  <si>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</si>
  <si>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</si>
  <si>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</si>
  <si>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</si>
  <si>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</si>
  <si>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</si>
  <si>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</si>
  <si>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</si>
  <si>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</si>
  <si>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</si>
  <si>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</si>
  <si>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</si>
  <si>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</si>
  <si>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</si>
  <si>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</si>
  <si>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</si>
  <si>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</si>
  <si>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</si>
  <si>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</si>
  <si>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</si>
  <si>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</si>
  <si>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</si>
  <si>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</si>
  <si>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</si>
  <si>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</si>
  <si>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</si>
  <si>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</si>
  <si>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</si>
  <si>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</si>
  <si>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</si>
  <si>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</si>
  <si>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</si>
  <si>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</si>
  <si>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</si>
  <si>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</si>
  <si>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</si>
  <si>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</si>
  <si>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</si>
  <si>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</si>
  <si>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</si>
  <si>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</si>
  <si>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</si>
  <si>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</si>
  <si>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</si>
  <si>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</si>
  <si>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</si>
  <si>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</si>
  <si>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</si>
  <si>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</si>
  <si>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</si>
  <si>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</si>
  <si>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</si>
  <si>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</si>
  <si>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</si>
  <si>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</si>
  <si>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</si>
  <si>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</si>
  <si>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</si>
  <si>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</si>
  <si>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</si>
  <si>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</si>
  <si>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</si>
  <si>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</si>
  <si>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</si>
  <si>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</si>
  <si>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</si>
  <si>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</si>
  <si>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</si>
  <si>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</si>
  <si>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</si>
  <si>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</si>
  <si>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</si>
  <si>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</si>
  <si>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</si>
  <si>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</si>
  <si>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</si>
  <si>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</si>
  <si>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</si>
  <si>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</si>
  <si>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</si>
  <si>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</si>
  <si>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</si>
  <si>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</si>
  <si>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</si>
  <si>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</si>
  <si>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</si>
  <si>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</si>
  <si>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</si>
  <si>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</si>
  <si>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</si>
  <si>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</si>
  <si>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</si>
  <si>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</si>
  <si>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</si>
  <si>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</si>
  <si>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</si>
  <si>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</si>
  <si>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</si>
  <si>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</si>
  <si>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</si>
  <si>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</si>
  <si>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</si>
  <si>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</si>
  <si>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</si>
  <si>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</si>
  <si>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</si>
  <si>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</si>
  <si>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</si>
  <si>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</si>
  <si>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</si>
  <si>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</si>
  <si>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</si>
  <si>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</si>
  <si>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</si>
  <si>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</si>
  <si>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</si>
  <si>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</si>
  <si>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</si>
  <si>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</si>
  <si>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</si>
  <si>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</si>
  <si>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</si>
  <si>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</si>
  <si>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</si>
  <si>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</si>
  <si>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</si>
  <si>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</si>
  <si>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</si>
  <si>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</si>
  <si>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</si>
  <si>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</si>
  <si>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</si>
  <si>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</si>
  <si>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</si>
  <si>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</si>
  <si>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</si>
  <si>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</si>
  <si>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</si>
  <si>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</si>
  <si>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</si>
  <si>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</si>
  <si>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</si>
  <si>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</si>
  <si>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</si>
  <si>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</si>
  <si>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</si>
  <si>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</si>
  <si>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</si>
  <si>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</si>
  <si>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</si>
  <si>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</si>
  <si>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</si>
  <si>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</si>
  <si>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</si>
  <si>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</si>
  <si>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</si>
  <si>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</si>
  <si>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</si>
  <si>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</si>
  <si>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</si>
  <si>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</si>
  <si>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</si>
  <si>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</si>
  <si>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</si>
  <si>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</si>
  <si>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</si>
  <si>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</si>
  <si>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</si>
  <si>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</si>
  <si>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</si>
  <si>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</si>
  <si>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</si>
  <si>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</si>
  <si>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</si>
  <si>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</si>
  <si>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</si>
  <si>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</si>
  <si>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</si>
  <si>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</si>
  <si>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</si>
  <si>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</si>
  <si>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</si>
  <si>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</si>
  <si>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</si>
  <si>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</si>
  <si>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</si>
  <si>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</si>
  <si>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</si>
  <si>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</si>
  <si>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</si>
  <si>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</si>
  <si>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</si>
  <si>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</si>
  <si>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</si>
  <si>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</si>
  <si>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</si>
  <si>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</si>
  <si>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</si>
  <si>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</si>
  <si>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</si>
  <si>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</si>
  <si>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</si>
  <si>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</si>
  <si>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</si>
  <si>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</si>
  <si>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</si>
  <si>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</si>
  <si>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</si>
  <si>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</si>
  <si>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</si>
  <si>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</si>
  <si>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</si>
  <si>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</si>
  <si>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</si>
  <si>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</si>
  <si>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</si>
  <si>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</si>
  <si>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</si>
  <si>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</si>
  <si>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</si>
  <si>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</si>
  <si>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</si>
  <si>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</si>
  <si>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</si>
  <si>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</si>
  <si>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</si>
  <si>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</si>
  <si>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</si>
  <si>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</si>
  <si>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</si>
  <si>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</si>
  <si>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</si>
  <si>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</si>
  <si>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</si>
  <si>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</si>
  <si>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</si>
  <si>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</si>
  <si>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</si>
  <si>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</si>
  <si>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</si>
  <si>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</si>
  <si>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</si>
  <si>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</si>
  <si>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</si>
  <si>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</si>
  <si>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</si>
  <si>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</si>
  <si>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</si>
  <si>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</si>
  <si>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</si>
  <si>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</si>
  <si>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</si>
  <si>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</si>
  <si>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</si>
  <si>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</si>
  <si>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</si>
  <si>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</si>
  <si>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</si>
  <si>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</si>
  <si>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</si>
  <si>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</si>
  <si>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</si>
  <si>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</si>
  <si>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</si>
  <si>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</si>
  <si>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</si>
  <si>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</si>
  <si>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</si>
  <si>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</si>
  <si>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</si>
  <si>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</si>
  <si>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</si>
  <si>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</si>
  <si>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</si>
  <si>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</si>
  <si>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</si>
  <si>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</si>
  <si>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</si>
  <si>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</si>
  <si>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</si>
  <si>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</si>
  <si>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</si>
  <si>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</si>
  <si>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</si>
  <si>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</si>
  <si>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</si>
  <si>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</si>
  <si>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</si>
  <si>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</si>
  <si>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</si>
  <si>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</si>
  <si>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</si>
  <si>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</si>
  <si>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</si>
  <si>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</si>
  <si>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</si>
  <si>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</si>
  <si>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</si>
  <si>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</si>
  <si>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</si>
  <si>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</si>
  <si>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</si>
  <si>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</si>
  <si>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</si>
  <si>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</si>
  <si>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</si>
  <si>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</si>
  <si>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</si>
  <si>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</si>
  <si>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</si>
  <si>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</si>
  <si>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</si>
  <si>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</si>
  <si>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</si>
  <si>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</si>
  <si>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</si>
  <si>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</si>
  <si>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</si>
  <si>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</si>
  <si>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</si>
  <si>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</si>
  <si>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</si>
  <si>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</si>
  <si>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</si>
  <si>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</si>
  <si>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</si>
  <si>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</si>
  <si>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</si>
  <si>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</si>
  <si>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</si>
  <si>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</si>
  <si>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</si>
  <si>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</si>
  <si>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</si>
  <si>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</si>
  <si>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</si>
  <si>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</si>
  <si>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</si>
  <si>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</si>
  <si>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</si>
  <si>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</si>
  <si>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</si>
  <si>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</si>
  <si>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</si>
  <si>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</si>
  <si>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</si>
  <si>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</si>
  <si>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</si>
  <si>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</si>
  <si>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</si>
  <si>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</si>
  <si>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</si>
  <si>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</si>
  <si>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</si>
  <si>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</si>
  <si>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</si>
  <si>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</si>
  <si>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</si>
  <si>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</si>
  <si>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</si>
  <si>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</si>
  <si>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</si>
  <si>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</si>
  <si>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</si>
  <si>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</si>
  <si>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</si>
  <si>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</si>
  <si>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</si>
  <si>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</si>
  <si>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</si>
  <si>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</si>
  <si>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</si>
  <si>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</si>
  <si>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</si>
  <si>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</si>
  <si>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</si>
  <si>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</si>
  <si>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</si>
  <si>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</si>
  <si>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</si>
  <si>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</si>
  <si>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</si>
  <si>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</si>
  <si>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</si>
  <si>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</si>
  <si>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</si>
  <si>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</si>
  <si>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</si>
  <si>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</si>
  <si>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</si>
  <si>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</si>
  <si>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</si>
  <si>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</si>
  <si>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</si>
  <si>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</si>
  <si>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</si>
  <si>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</si>
  <si>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</si>
  <si>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</si>
  <si>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</si>
  <si>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</si>
  <si>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</si>
  <si>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</si>
  <si>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</si>
  <si>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</si>
  <si>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</si>
  <si>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</si>
  <si>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</si>
  <si>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</si>
  <si>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</si>
  <si>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</si>
  <si>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</si>
  <si>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</si>
  <si>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</si>
  <si>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</si>
  <si>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</si>
  <si>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</si>
  <si>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</si>
  <si>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</si>
  <si>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</si>
  <si>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</si>
  <si>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</si>
  <si>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</si>
  <si>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</si>
  <si>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</si>
  <si>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</si>
  <si>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</si>
  <si>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</si>
  <si>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</si>
  <si>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</si>
  <si>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</si>
  <si>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</si>
  <si>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</si>
  <si>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</si>
  <si>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</si>
  <si>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</si>
  <si>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</si>
  <si>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</si>
  <si>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</si>
  <si>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</si>
  <si>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</si>
  <si>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</si>
  <si>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</si>
  <si>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</si>
  <si>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</si>
  <si>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</si>
  <si>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</si>
  <si>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</si>
  <si>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</si>
  <si>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</si>
  <si>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</si>
  <si>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</si>
  <si>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</si>
  <si>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</si>
  <si>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</si>
  <si>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</si>
  <si>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</si>
  <si>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</si>
  <si>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</si>
  <si>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</si>
  <si>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</si>
  <si>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</si>
  <si>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</si>
  <si>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</si>
  <si>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</si>
  <si>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</si>
  <si>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</si>
  <si>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</si>
  <si>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</si>
  <si>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</si>
  <si>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</si>
  <si>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</si>
  <si>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</si>
  <si>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</si>
  <si>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</si>
  <si>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</si>
  <si>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</si>
  <si>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</si>
  <si>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</si>
  <si>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</si>
  <si>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</si>
  <si>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</si>
  <si>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</si>
  <si>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</si>
  <si>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</si>
  <si>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</si>
  <si>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</si>
  <si>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</si>
  <si>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</si>
  <si>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</si>
  <si>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</si>
  <si>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</si>
  <si>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</si>
  <si>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</si>
  <si>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</si>
  <si>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</si>
  <si>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</si>
  <si>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</si>
  <si>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</si>
  <si>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</si>
  <si>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</si>
  <si>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</si>
  <si>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</si>
  <si>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</si>
  <si>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</si>
  <si>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</si>
  <si>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</si>
  <si>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</si>
  <si>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</si>
  <si>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</si>
  <si>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</si>
  <si>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</si>
  <si>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</si>
  <si>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</si>
  <si>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</si>
  <si>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</si>
  <si>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</si>
  <si>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</si>
  <si>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</si>
  <si>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</si>
  <si>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</si>
  <si>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</si>
  <si>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</si>
  <si>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</si>
  <si>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</si>
  <si>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</si>
  <si>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</si>
  <si>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</si>
  <si>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</si>
  <si>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</si>
  <si>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</si>
  <si>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</si>
  <si>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</si>
  <si>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</si>
  <si>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</si>
  <si>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</si>
  <si>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</si>
  <si>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</si>
  <si>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</si>
  <si>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</si>
  <si>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</si>
  <si>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</si>
  <si>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</si>
  <si>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</si>
  <si>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</si>
  <si>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</si>
  <si>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</si>
  <si>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</si>
  <si>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</si>
  <si>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</si>
  <si>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</si>
  <si>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</si>
  <si>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</si>
  <si>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</si>
  <si>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</si>
  <si>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</si>
  <si>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</si>
  <si>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</si>
  <si>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</si>
  <si>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</si>
  <si>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</si>
  <si>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</si>
  <si>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</si>
  <si>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</si>
  <si>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</si>
  <si>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</si>
  <si>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</si>
  <si>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</si>
  <si>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</si>
  <si>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</si>
  <si>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</si>
  <si>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</si>
  <si>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</si>
  <si>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</si>
  <si>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</si>
  <si>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</si>
  <si>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</si>
  <si>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</si>
  <si>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</si>
  <si>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</si>
  <si>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</si>
  <si>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</si>
  <si>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</si>
  <si>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</si>
  <si>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</si>
  <si>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</si>
  <si>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</si>
  <si>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</si>
  <si>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</si>
  <si>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</si>
  <si>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</si>
  <si>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</si>
  <si>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</si>
  <si>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</si>
  <si>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</si>
  <si>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</si>
  <si>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</si>
  <si>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</si>
  <si>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</si>
  <si>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</si>
  <si>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</si>
  <si>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</si>
  <si>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</si>
  <si>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</si>
  <si>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</si>
  <si>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</si>
  <si>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</si>
  <si>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</si>
  <si>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</si>
  <si>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</si>
  <si>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</si>
  <si>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</si>
  <si>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</si>
  <si>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</si>
  <si>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</si>
  <si>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</si>
  <si>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</si>
  <si>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</si>
  <si>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</si>
  <si>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</si>
  <si>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</si>
  <si>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</si>
  <si>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</si>
  <si>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</si>
  <si>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</si>
  <si>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</si>
  <si>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</si>
  <si>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</si>
  <si>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</si>
  <si>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</si>
  <si>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</si>
  <si>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</si>
  <si>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</si>
  <si>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</si>
  <si>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</si>
  <si>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</si>
  <si>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</si>
  <si>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</si>
  <si>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</si>
  <si>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</si>
  <si>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</si>
  <si>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</si>
  <si>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</si>
  <si>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</si>
  <si>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</si>
  <si>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</si>
  <si>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</si>
  <si>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</si>
  <si>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</si>
  <si>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</si>
  <si>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</si>
  <si>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</si>
  <si>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</si>
  <si>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</si>
  <si>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</si>
  <si>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</si>
  <si>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</si>
  <si>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</si>
  <si>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</si>
  <si>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</si>
  <si>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</si>
  <si>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</si>
  <si>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</si>
  <si>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</si>
  <si>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</si>
  <si>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</si>
  <si>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</si>
  <si>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</si>
  <si>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</si>
  <si>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</si>
  <si>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</si>
  <si>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</si>
  <si>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</si>
  <si>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</si>
  <si>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</si>
  <si>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</si>
  <si>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</si>
  <si>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</si>
  <si>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</si>
  <si>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</si>
  <si>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</si>
  <si>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</si>
  <si>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</si>
  <si>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</si>
  <si>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</si>
  <si>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</si>
  <si>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</si>
  <si>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</si>
  <si>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</si>
  <si>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</si>
  <si>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</si>
  <si>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</si>
  <si>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</si>
  <si>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</si>
  <si>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</si>
  <si>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</si>
  <si>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</si>
  <si>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</si>
  <si>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</si>
  <si>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</si>
  <si>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</si>
  <si>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</si>
  <si>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</si>
  <si>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</si>
  <si>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</si>
  <si>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</si>
  <si>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</si>
  <si>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</si>
  <si>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</si>
  <si>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</si>
  <si>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</si>
  <si>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</si>
  <si>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</si>
  <si>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</si>
  <si>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</si>
  <si>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</si>
  <si>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</si>
  <si>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</si>
  <si>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</si>
  <si>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</si>
  <si>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</si>
  <si>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</si>
  <si>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</si>
  <si>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</si>
  <si>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</si>
  <si>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</si>
  <si>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</si>
  <si>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</si>
  <si>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</si>
  <si>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</si>
  <si>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</si>
  <si>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</si>
  <si>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</si>
  <si>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</si>
  <si>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</si>
  <si>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</si>
  <si>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</si>
  <si>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</si>
  <si>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</si>
  <si>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</si>
  <si>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</si>
  <si>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</si>
  <si>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</si>
  <si>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</si>
  <si>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</si>
  <si>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</si>
  <si>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</si>
  <si>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</si>
  <si>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</si>
  <si>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</si>
  <si>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</si>
  <si>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</si>
  <si>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</si>
  <si>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</si>
  <si>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</si>
  <si>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</si>
  <si>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</si>
  <si>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</si>
  <si>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</si>
  <si>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</si>
  <si>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</si>
  <si>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</si>
  <si>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</si>
  <si>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</si>
  <si>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</si>
  <si>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</si>
  <si>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</si>
  <si>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</si>
  <si>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</si>
  <si>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</si>
  <si>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</si>
  <si>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</si>
  <si>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</si>
  <si>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</si>
  <si>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</si>
  <si>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</si>
  <si>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</si>
  <si>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</si>
  <si>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</si>
  <si>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</si>
  <si>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</si>
  <si>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</si>
  <si>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</si>
  <si>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</si>
  <si>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</si>
  <si>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</si>
  <si>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</si>
  <si>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</si>
  <si>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</si>
  <si>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</si>
  <si>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</si>
  <si>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</si>
  <si>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</si>
  <si>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</si>
  <si>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</si>
  <si>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</si>
  <si>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</si>
  <si>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</si>
  <si>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</si>
  <si>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</si>
  <si>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</si>
  <si>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</si>
  <si>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</si>
  <si>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</si>
  <si>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</si>
  <si>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</si>
  <si>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</si>
  <si>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</si>
  <si>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</si>
  <si>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</si>
  <si>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</si>
  <si>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</si>
  <si>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</si>
  <si>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</si>
  <si>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</si>
  <si>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</si>
  <si>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</si>
  <si>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</si>
  <si>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</si>
  <si>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</si>
  <si>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</si>
  <si>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</si>
  <si>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</si>
  <si>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</si>
  <si>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</si>
  <si>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</si>
  <si>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</si>
  <si>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</si>
  <si>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</si>
  <si>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</si>
  <si>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</si>
  <si>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</si>
  <si>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</si>
  <si>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</si>
  <si>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</si>
  <si>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</si>
  <si>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</si>
  <si>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</si>
  <si>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</si>
  <si>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</si>
  <si>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</si>
  <si>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</si>
  <si>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</si>
  <si>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</si>
  <si>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</si>
  <si>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</si>
  <si>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</si>
  <si>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</si>
  <si>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</si>
  <si>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</si>
  <si>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</si>
  <si>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</si>
  <si>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</si>
  <si>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</si>
  <si>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</si>
  <si>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</si>
  <si>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</si>
  <si>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</si>
  <si>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</si>
  <si>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</si>
  <si>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</si>
  <si>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</si>
  <si>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</si>
  <si>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</si>
  <si>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</si>
  <si>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</si>
  <si>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</si>
  <si>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</si>
  <si>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</si>
  <si>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</si>
  <si>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</si>
  <si>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</si>
  <si>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</si>
  <si>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</si>
  <si>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</si>
  <si>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</si>
  <si>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</si>
  <si>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</si>
  <si>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</si>
  <si>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</si>
  <si>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</si>
  <si>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</si>
  <si>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</si>
  <si>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</si>
  <si>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</si>
  <si>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</si>
  <si>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</si>
  <si>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</si>
  <si>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</si>
  <si>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</si>
  <si>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</si>
  <si>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</si>
  <si>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</si>
  <si>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</si>
  <si>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</si>
  <si>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</si>
  <si>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</si>
  <si>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</si>
  <si>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</si>
  <si>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</si>
  <si>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</si>
  <si>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</si>
  <si>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</si>
  <si>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</si>
  <si>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</si>
  <si>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</si>
  <si>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</si>
  <si>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</si>
  <si>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</si>
  <si>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</si>
  <si>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</si>
  <si>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</si>
  <si>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</si>
  <si>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</si>
  <si>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</si>
  <si>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</si>
  <si>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</si>
  <si>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</si>
  <si>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</si>
  <si>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</si>
  <si>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</si>
  <si>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</si>
  <si>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</si>
  <si>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</si>
  <si>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</si>
  <si>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</si>
  <si>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</si>
  <si>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</si>
  <si>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</si>
  <si>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</si>
  <si>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</si>
  <si>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</si>
  <si>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</si>
  <si>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</si>
  <si>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</si>
  <si>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</si>
  <si>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</si>
  <si>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</si>
  <si>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</si>
  <si>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</si>
  <si>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</si>
  <si>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</si>
  <si>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</si>
  <si>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</si>
  <si>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</si>
  <si>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</si>
  <si>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</si>
  <si>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</si>
  <si>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</si>
  <si>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</si>
  <si>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</si>
  <si>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</si>
  <si>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</si>
  <si>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</si>
  <si>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</si>
  <si>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</si>
  <si>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</si>
  <si>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</si>
  <si>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</si>
  <si>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</si>
  <si>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</si>
  <si>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</si>
  <si>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</si>
  <si>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</si>
  <si>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</si>
  <si>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</si>
  <si>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</si>
  <si>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</si>
  <si>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</si>
  <si>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</si>
  <si>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</si>
  <si>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</si>
  <si>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</si>
  <si>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</si>
  <si>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</si>
  <si>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</si>
  <si>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</si>
  <si>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</si>
  <si>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</si>
  <si>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</si>
  <si>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</si>
  <si>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</si>
  <si>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</si>
  <si>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</si>
  <si>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</si>
  <si>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</si>
  <si>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</si>
  <si>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</si>
  <si>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</si>
  <si>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</si>
  <si>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</si>
  <si>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</si>
  <si>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</si>
  <si>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</si>
  <si>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</si>
  <si>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</si>
  <si>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</si>
  <si>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</si>
  <si>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</si>
  <si>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</si>
  <si>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</si>
  <si>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</si>
  <si>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</si>
  <si>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</si>
  <si>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</si>
  <si>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</si>
  <si>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</si>
  <si>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</si>
  <si>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</si>
  <si>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</si>
  <si>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</si>
  <si>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</si>
  <si>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</si>
  <si>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</si>
  <si>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</si>
  <si>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</si>
  <si>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</si>
  <si>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</si>
  <si>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</si>
  <si>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</si>
  <si>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</si>
  <si>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</si>
  <si>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</si>
  <si>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</si>
  <si>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</si>
  <si>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</si>
  <si>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</si>
  <si>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</si>
  <si>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</si>
  <si>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</si>
  <si>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</si>
  <si>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</si>
  <si>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</si>
  <si>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</si>
  <si>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</si>
  <si>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</si>
  <si>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</si>
  <si>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</si>
  <si>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</si>
  <si>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</si>
  <si>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</si>
  <si>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</si>
  <si>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</si>
  <si>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</si>
  <si>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</si>
  <si>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</si>
  <si>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</si>
  <si>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</si>
  <si>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</si>
  <si>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</si>
  <si>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</si>
  <si>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</si>
  <si>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</si>
  <si>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</si>
  <si>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</si>
  <si>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</si>
  <si>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</si>
  <si>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</si>
  <si>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</si>
  <si>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</si>
  <si>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</si>
  <si>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</si>
  <si>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</si>
  <si>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</si>
  <si>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</si>
  <si>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</si>
  <si>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</si>
  <si>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</si>
  <si>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</si>
  <si>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</si>
  <si>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</si>
  <si>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</si>
  <si>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</si>
  <si>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</si>
  <si>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</si>
  <si>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</si>
  <si>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</si>
  <si>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</si>
  <si>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</si>
  <si>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</si>
  <si>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</si>
  <si>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</si>
  <si>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</si>
  <si>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</si>
  <si>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</si>
  <si>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</si>
  <si>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</si>
  <si>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</si>
  <si>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</si>
  <si>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</si>
  <si>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</si>
  <si>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</si>
  <si>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</si>
  <si>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</si>
  <si>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</si>
  <si>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</si>
  <si>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</si>
  <si>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</si>
  <si>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</si>
  <si>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</si>
  <si>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</si>
  <si>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</si>
  <si>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</si>
  <si>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</si>
  <si>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</si>
  <si>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</si>
  <si>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</si>
  <si>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</si>
  <si>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</si>
  <si>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</si>
  <si>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</si>
  <si>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</si>
  <si>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</si>
  <si>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</si>
  <si>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</si>
  <si>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</si>
  <si>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</si>
  <si>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</si>
  <si>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</si>
  <si>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</si>
  <si>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</si>
  <si>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</si>
  <si>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</si>
  <si>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</si>
  <si>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</si>
  <si>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</si>
  <si>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</si>
  <si>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</si>
  <si>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</si>
  <si>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</si>
  <si>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</si>
  <si>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</si>
  <si>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</si>
  <si>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</si>
  <si>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</si>
  <si>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</si>
  <si>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</si>
  <si>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</si>
  <si>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</si>
  <si>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</si>
  <si>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</si>
  <si>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</si>
  <si>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</si>
  <si>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</si>
  <si>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</si>
  <si>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</si>
  <si>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</si>
  <si>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</si>
  <si>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</si>
  <si>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</si>
  <si>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</si>
  <si>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</si>
  <si>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</si>
  <si>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</si>
  <si>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</si>
  <si>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</si>
  <si>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</si>
  <si>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</si>
  <si>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</si>
  <si>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</si>
  <si>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</si>
  <si>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</si>
  <si>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</si>
  <si>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</si>
  <si>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</si>
  <si>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</si>
  <si>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</si>
  <si>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</si>
  <si>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</si>
  <si>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</si>
  <si>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</si>
  <si>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</si>
  <si>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</si>
  <si>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</si>
  <si>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</si>
  <si>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</si>
  <si>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</si>
  <si>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</si>
  <si>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</si>
  <si>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</si>
  <si>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</si>
  <si>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</si>
  <si>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</si>
  <si>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</si>
  <si>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</si>
  <si>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</si>
  <si>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</si>
  <si>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</si>
  <si>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</si>
  <si>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</si>
  <si>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</si>
  <si>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</si>
  <si>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</si>
  <si>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</si>
  <si>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</si>
  <si>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</si>
  <si>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</si>
  <si>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</si>
  <si>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</si>
  <si>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</si>
  <si>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</si>
  <si>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</si>
  <si>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</si>
  <si>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</si>
  <si>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</si>
  <si>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</si>
  <si>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</si>
  <si>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</si>
  <si>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</si>
  <si>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</si>
  <si>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</si>
  <si>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</si>
  <si>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</si>
  <si>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</si>
  <si>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</si>
  <si>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</si>
  <si>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</si>
  <si>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</si>
  <si>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</si>
  <si>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</si>
  <si>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</si>
  <si>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</si>
  <si>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</si>
  <si>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</si>
  <si>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</si>
  <si>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</si>
  <si>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</si>
  <si>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</si>
  <si>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</si>
  <si>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</si>
  <si>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</si>
  <si>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</si>
  <si>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</si>
  <si>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</si>
  <si>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</si>
  <si>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</si>
  <si>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</si>
  <si>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</si>
  <si>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</si>
  <si>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</si>
  <si>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</si>
  <si>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</si>
  <si>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</si>
  <si>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</si>
  <si>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</si>
  <si>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</si>
  <si>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</si>
  <si>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</si>
  <si>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</si>
  <si>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</si>
  <si>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</si>
  <si>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</si>
  <si>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</si>
  <si>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</si>
  <si>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</si>
  <si>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</si>
  <si>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</si>
  <si>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</si>
  <si>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</si>
  <si>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</si>
  <si>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</si>
  <si>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</si>
  <si>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</si>
  <si>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</si>
  <si>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</si>
  <si>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</si>
  <si>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</si>
  <si>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</si>
  <si>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</si>
  <si>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</si>
  <si>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</si>
  <si>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</si>
  <si>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</si>
  <si>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</si>
  <si>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</si>
  <si>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</si>
  <si>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</si>
  <si>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</si>
  <si>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</si>
  <si>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</si>
  <si>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</si>
  <si>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</si>
  <si>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</si>
  <si>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</si>
  <si>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</si>
  <si>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</si>
  <si>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</si>
  <si>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</si>
  <si>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</si>
  <si>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</si>
  <si>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</si>
  <si>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</si>
  <si>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</si>
  <si>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</si>
  <si>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</si>
  <si>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</si>
  <si>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</si>
  <si>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</si>
  <si>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</si>
  <si>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</si>
  <si>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</si>
  <si>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</si>
  <si>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</si>
  <si>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</si>
  <si>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</si>
  <si>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</si>
  <si>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</si>
  <si>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</si>
  <si>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</si>
  <si>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</si>
  <si>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</si>
  <si>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</si>
  <si>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</si>
  <si>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</si>
  <si>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</si>
  <si>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</si>
  <si>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</si>
  <si>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</si>
  <si>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</si>
  <si>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</si>
  <si>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</si>
  <si>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</si>
  <si>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</si>
  <si>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</si>
  <si>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</si>
  <si>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</si>
  <si>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</si>
  <si>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</si>
  <si>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</si>
  <si>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</si>
  <si>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</si>
  <si>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</si>
  <si>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</si>
  <si>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</si>
  <si>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</si>
  <si>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</si>
  <si>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</si>
  <si>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</si>
  <si>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</si>
  <si>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</si>
  <si>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</si>
  <si>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</si>
  <si>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</si>
  <si>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</si>
  <si>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</si>
  <si>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</si>
  <si>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</si>
  <si>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</si>
  <si>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</si>
  <si>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</si>
  <si>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</si>
  <si>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</si>
  <si>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</si>
  <si>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</si>
  <si>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</si>
  <si>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</si>
  <si>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</si>
  <si>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</si>
  <si>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</si>
  <si>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</si>
  <si>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</si>
  <si>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</si>
  <si>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</si>
  <si>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</si>
  <si>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</si>
  <si>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</si>
  <si>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</si>
  <si>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</si>
  <si>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</si>
  <si>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</si>
  <si>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</si>
  <si>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</si>
  <si>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</si>
  <si>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</si>
  <si>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</si>
  <si>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</si>
  <si>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</si>
  <si>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</si>
  <si>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</si>
  <si>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</si>
  <si>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</si>
  <si>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</si>
  <si>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</si>
  <si>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</si>
  <si>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</si>
  <si>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</si>
  <si>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</si>
  <si>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</si>
  <si>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</si>
  <si>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</si>
  <si>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</si>
  <si>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</si>
  <si>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</si>
  <si>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</si>
  <si>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</si>
  <si>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</si>
  <si>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</si>
  <si>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</si>
  <si>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</si>
  <si>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</si>
  <si>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</si>
  <si>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</si>
  <si>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</si>
  <si>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</si>
  <si>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</si>
  <si>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</si>
  <si>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</si>
  <si>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</si>
  <si>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</si>
  <si>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</si>
  <si>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</si>
  <si>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</si>
  <si>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</si>
  <si>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</si>
  <si>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</si>
  <si>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</si>
  <si>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</si>
  <si>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</si>
  <si>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</si>
  <si>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</si>
  <si>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</si>
  <si>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</si>
  <si>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</si>
  <si>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</si>
  <si>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</si>
  <si>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</si>
  <si>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</si>
  <si>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</si>
  <si>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</si>
  <si>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</si>
  <si>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</si>
  <si>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</si>
  <si>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</si>
  <si>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</si>
  <si>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</si>
  <si>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</si>
  <si>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</si>
  <si>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</si>
  <si>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</si>
  <si>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</si>
  <si>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</si>
  <si>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</si>
  <si>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</si>
  <si>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</si>
  <si>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</si>
  <si>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</si>
  <si>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</si>
  <si>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</si>
  <si>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</si>
  <si>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</si>
  <si>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</si>
  <si>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</si>
  <si>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</si>
  <si>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</si>
  <si>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</si>
  <si>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</si>
  <si>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</si>
  <si>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</si>
  <si>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</si>
  <si>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</si>
  <si>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</si>
  <si>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</si>
  <si>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</si>
  <si>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</si>
  <si>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</si>
  <si>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</si>
  <si>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</si>
  <si>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</si>
  <si>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</si>
  <si>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</si>
  <si>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</si>
  <si>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</si>
  <si>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</si>
  <si>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</si>
  <si>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</si>
  <si>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</si>
  <si>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</si>
  <si>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</si>
  <si>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</si>
  <si>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</si>
  <si>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</si>
  <si>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</si>
  <si>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</si>
  <si>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</si>
  <si>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</si>
  <si>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</si>
  <si>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</si>
  <si>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</si>
  <si>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</si>
  <si>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</si>
  <si>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</si>
  <si>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</si>
  <si>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</si>
  <si>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</si>
  <si>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</si>
  <si>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</si>
  <si>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</si>
  <si>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</si>
  <si>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</si>
  <si>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</si>
  <si>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</si>
  <si>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</si>
  <si>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</si>
  <si>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</si>
  <si>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</si>
  <si>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</si>
  <si>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</si>
  <si>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</si>
  <si>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</si>
  <si>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</si>
  <si>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</si>
  <si>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</si>
  <si>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</si>
  <si>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</si>
  <si>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</si>
  <si>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</si>
  <si>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</si>
  <si>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</si>
  <si>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</si>
  <si>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</si>
  <si>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</si>
  <si>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</si>
  <si>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</si>
  <si>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</si>
  <si>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</si>
  <si>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</si>
  <si>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</si>
  <si>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</si>
  <si>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</si>
  <si>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</si>
  <si>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</si>
  <si>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</si>
  <si>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</si>
  <si>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</si>
  <si>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</si>
  <si>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</si>
  <si>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</si>
  <si>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</si>
  <si>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</si>
  <si>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</si>
  <si>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</si>
  <si>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</si>
  <si>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</si>
  <si>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</si>
  <si>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</si>
  <si>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</si>
  <si>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</si>
  <si>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</si>
  <si>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</si>
  <si>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</si>
  <si>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</si>
  <si>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</si>
  <si>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</si>
  <si>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</si>
  <si>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</si>
  <si>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</si>
  <si>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</si>
  <si>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</si>
  <si>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</si>
  <si>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</si>
  <si>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</si>
  <si>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</si>
  <si>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</si>
  <si>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</si>
  <si>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</si>
  <si>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</si>
  <si>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</si>
  <si>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</si>
  <si>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</si>
  <si>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</si>
  <si>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</si>
  <si>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</si>
  <si>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</si>
  <si>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</si>
  <si>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</si>
  <si>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</si>
  <si>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</si>
  <si>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</si>
  <si>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</si>
  <si>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</si>
  <si>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</si>
  <si>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</si>
  <si>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</si>
  <si>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</si>
  <si>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</si>
  <si>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</si>
  <si>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</si>
  <si>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</si>
  <si>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</si>
  <si>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</si>
  <si>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</si>
  <si>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</si>
  <si>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</si>
  <si>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</si>
  <si>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</si>
  <si>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</si>
  <si>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</si>
  <si>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</si>
  <si>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</si>
  <si>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</si>
  <si>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</si>
  <si>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</si>
  <si>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</si>
  <si>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</si>
  <si>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</si>
  <si>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</si>
  <si>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</si>
  <si>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</si>
  <si>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</si>
  <si>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</si>
  <si>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</si>
  <si>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</si>
  <si>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</si>
  <si>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</si>
  <si>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</si>
  <si>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</si>
  <si>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</si>
  <si>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</si>
  <si>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</si>
  <si>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</si>
  <si>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</si>
  <si>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</si>
  <si>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</si>
  <si>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</si>
  <si>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</si>
  <si>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</si>
  <si>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</si>
  <si>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</si>
  <si>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</si>
  <si>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</si>
  <si>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</si>
  <si>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</si>
  <si>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</si>
  <si>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</si>
  <si>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</si>
  <si>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</si>
  <si>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</si>
  <si>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</si>
  <si>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</si>
  <si>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</si>
  <si>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</si>
  <si>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</si>
  <si>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</si>
  <si>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</si>
  <si>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</si>
  <si>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</si>
  <si>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</si>
  <si>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</si>
  <si>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</si>
  <si>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</si>
  <si>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</si>
  <si>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</si>
  <si>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</si>
  <si>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</si>
  <si>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</si>
  <si>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</si>
  <si>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</si>
  <si>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</si>
  <si>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</si>
  <si>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</si>
  <si>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</si>
  <si>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</si>
  <si>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</si>
  <si>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</si>
  <si>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</si>
  <si>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</si>
  <si>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</si>
  <si>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</si>
  <si>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</si>
  <si>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</si>
  <si>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</si>
  <si>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</si>
  <si>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</si>
  <si>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</si>
  <si>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</si>
  <si>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</si>
  <si>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</si>
  <si>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</si>
  <si>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</si>
  <si>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</si>
  <si>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</si>
  <si>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</si>
  <si>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</si>
  <si>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</si>
  <si>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</si>
  <si>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</si>
  <si>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</si>
  <si>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</si>
  <si>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</si>
  <si>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</si>
  <si>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</si>
  <si>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</si>
  <si>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</si>
  <si>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</si>
  <si>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</si>
  <si>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</si>
  <si>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</si>
  <si>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</si>
  <si>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</si>
  <si>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</si>
  <si>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</si>
  <si>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</si>
  <si>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</si>
  <si>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</si>
  <si>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</si>
  <si>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</si>
  <si>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</si>
  <si>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</si>
  <si>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</si>
  <si>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</si>
  <si>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</si>
  <si>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</si>
  <si>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</si>
  <si>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</si>
  <si>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</si>
  <si>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</si>
  <si>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</si>
  <si>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</si>
  <si>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</si>
  <si>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</si>
  <si>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</si>
  <si>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</si>
  <si>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</si>
  <si>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</si>
  <si>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</si>
  <si>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</si>
  <si>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</si>
  <si>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</si>
  <si>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</si>
  <si>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</si>
  <si>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</si>
  <si>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</si>
  <si>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</si>
  <si>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</si>
  <si>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</si>
  <si>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</si>
  <si>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</si>
  <si>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</si>
  <si>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</si>
  <si>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</si>
  <si>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</si>
  <si>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</si>
  <si>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</si>
  <si>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</si>
  <si>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</si>
  <si>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</si>
  <si>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</si>
  <si>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</si>
  <si>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</si>
  <si>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</si>
  <si>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</si>
  <si>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</si>
  <si>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</si>
  <si>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</si>
  <si>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</si>
  <si>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</si>
  <si>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</si>
  <si>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</si>
  <si>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</si>
  <si>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</si>
  <si>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</si>
  <si>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</si>
  <si>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</si>
  <si>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</si>
  <si>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</si>
  <si>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</si>
  <si>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</si>
  <si>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</si>
  <si>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</si>
  <si>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</si>
  <si>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</si>
  <si>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</si>
  <si>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</si>
  <si>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</si>
  <si>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</si>
  <si>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</si>
  <si>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</si>
  <si>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</si>
  <si>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</si>
  <si>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</si>
  <si>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</si>
  <si>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</si>
  <si>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</si>
  <si>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</si>
  <si>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</si>
  <si>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</si>
  <si>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</si>
  <si>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</si>
  <si>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</si>
  <si>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</si>
  <si>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</si>
  <si>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</si>
  <si>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</si>
  <si>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</si>
  <si>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</si>
  <si>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</si>
  <si>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</si>
  <si>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</si>
  <si>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</si>
  <si>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</si>
  <si>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</si>
  <si>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</si>
  <si>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</si>
  <si>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</si>
  <si>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</si>
  <si>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</si>
  <si>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</si>
  <si>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</si>
  <si>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</si>
  <si>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</si>
  <si>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</si>
  <si>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</si>
  <si>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</si>
  <si>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</si>
  <si>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</si>
  <si>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</si>
  <si>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</si>
  <si>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</si>
  <si>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</si>
  <si>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</si>
  <si>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</si>
  <si>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</si>
  <si>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</si>
  <si>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</si>
  <si>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</si>
  <si>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</si>
  <si>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</si>
  <si>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</si>
  <si>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</si>
  <si>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</si>
  <si>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</si>
  <si>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</si>
  <si>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</si>
  <si>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</si>
  <si>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</si>
  <si>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</si>
  <si>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</si>
  <si>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</si>
  <si>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</si>
  <si>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</si>
  <si>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</si>
  <si>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</si>
  <si>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</si>
  <si>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</si>
  <si>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</si>
  <si>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</si>
  <si>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</si>
  <si>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</si>
  <si>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</si>
  <si>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</si>
  <si>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</si>
  <si>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</si>
  <si>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</si>
  <si>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</si>
  <si>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</si>
  <si>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</si>
  <si>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</si>
  <si>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</si>
  <si>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</si>
  <si>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</si>
  <si>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</si>
  <si>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</si>
  <si>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</si>
  <si>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</si>
  <si>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</si>
  <si>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</si>
  <si>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</si>
  <si>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</si>
  <si>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</si>
  <si>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</si>
  <si>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</si>
  <si>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</si>
  <si>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</si>
  <si>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</si>
  <si>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</si>
  <si>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</si>
  <si>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</si>
  <si>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</si>
  <si>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</si>
  <si>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</si>
  <si>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</si>
  <si>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</si>
  <si>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</si>
  <si>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</si>
  <si>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</si>
  <si>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</si>
  <si>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</si>
  <si>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</si>
  <si>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</si>
  <si>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</si>
  <si>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</si>
  <si>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</si>
  <si>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</si>
  <si>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</si>
  <si>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</si>
  <si>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</si>
  <si>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</si>
  <si>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</si>
  <si>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</si>
  <si>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</si>
  <si>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</si>
  <si>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</si>
  <si>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</si>
  <si>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</si>
  <si>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</si>
  <si>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</si>
  <si>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</si>
  <si>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</si>
  <si>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</si>
  <si>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</si>
  <si>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</si>
  <si>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</si>
  <si>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</si>
  <si>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</si>
  <si>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</si>
  <si>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</si>
  <si>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</si>
  <si>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</si>
  <si>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</si>
  <si>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</si>
  <si>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</si>
  <si>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</si>
  <si>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</si>
  <si>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</si>
  <si>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</si>
  <si>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</si>
  <si>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</si>
  <si>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</si>
  <si>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</si>
  <si>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</si>
  <si>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</si>
  <si>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</si>
  <si>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</si>
  <si>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</si>
  <si>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</si>
  <si>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</si>
  <si>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</si>
  <si>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</si>
  <si>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</si>
  <si>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</si>
  <si>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</si>
  <si>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</si>
  <si>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</si>
  <si>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</si>
  <si>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</si>
  <si>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</si>
  <si>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</si>
  <si>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</si>
  <si>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</si>
  <si>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</si>
  <si>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</si>
  <si>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</si>
  <si>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</si>
  <si>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</si>
  <si>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</si>
  <si>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</si>
  <si>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</si>
  <si>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</si>
  <si>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</si>
  <si>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</si>
  <si>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</si>
  <si>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</si>
  <si>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</si>
  <si>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</si>
  <si>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</si>
  <si>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</si>
  <si>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</si>
  <si>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</si>
  <si>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</si>
  <si>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</si>
  <si>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</si>
  <si>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</si>
  <si>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</si>
  <si>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</si>
  <si>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</si>
  <si>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</si>
  <si>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</si>
  <si>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</si>
  <si>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</si>
  <si>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</si>
  <si>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</si>
  <si>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</si>
  <si>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</si>
  <si>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</si>
  <si>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</si>
  <si>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</si>
  <si>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</si>
  <si>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</si>
  <si>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</si>
  <si>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</si>
  <si>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</si>
  <si>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</si>
  <si>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</si>
  <si>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</si>
  <si>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</si>
  <si>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</si>
  <si>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</si>
  <si>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</si>
  <si>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</si>
  <si>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</si>
  <si>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</si>
  <si>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</si>
  <si>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</si>
  <si>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</si>
  <si>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</si>
  <si>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</si>
  <si>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</si>
  <si>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</si>
  <si>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</si>
  <si>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</si>
  <si>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</si>
  <si>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</si>
  <si>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</si>
  <si>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</si>
  <si>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</si>
  <si>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</si>
  <si>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</si>
  <si>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</si>
  <si>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</si>
  <si>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</si>
  <si>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</si>
  <si>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</si>
  <si>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</si>
  <si>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</si>
  <si>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</si>
  <si>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</si>
  <si>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</si>
  <si>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</si>
  <si>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</si>
  <si>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</si>
  <si>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</si>
  <si>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</si>
  <si>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</si>
  <si>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</si>
  <si>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</si>
  <si>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</si>
  <si>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</si>
  <si>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</si>
  <si>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</si>
  <si>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</si>
  <si>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</si>
  <si>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</si>
  <si>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</si>
  <si>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</si>
  <si>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</si>
  <si>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</si>
  <si>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</si>
  <si>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</si>
  <si>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</si>
  <si>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</si>
  <si>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</si>
  <si>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</si>
  <si>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</si>
  <si>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</si>
  <si>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</si>
  <si>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</si>
  <si>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</si>
  <si>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</si>
  <si>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</si>
  <si>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</si>
  <si>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</si>
  <si>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</si>
  <si>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</si>
  <si>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</si>
  <si>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</si>
  <si>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</si>
  <si>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</si>
  <si>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</si>
  <si>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</si>
  <si>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</si>
  <si>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</si>
  <si>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</si>
  <si>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</si>
  <si>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</si>
  <si>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</si>
  <si>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</si>
  <si>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</si>
  <si>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</si>
  <si>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</si>
  <si>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</si>
  <si>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</si>
  <si>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</si>
  <si>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</si>
  <si>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</si>
  <si>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</si>
  <si>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</si>
  <si>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</si>
  <si>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</si>
  <si>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</si>
  <si>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</si>
  <si>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</si>
  <si>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</si>
  <si>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</si>
  <si>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</si>
  <si>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</si>
  <si>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</si>
  <si>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</si>
  <si>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</si>
  <si>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</si>
  <si>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</si>
  <si>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</si>
  <si>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</si>
  <si>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</si>
  <si>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</si>
  <si>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</si>
  <si>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</si>
  <si>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</si>
  <si>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</si>
  <si>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</si>
  <si>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</si>
  <si>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</si>
  <si>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</si>
  <si>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</si>
  <si>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</si>
  <si>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</si>
  <si>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</si>
  <si>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</si>
  <si>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</si>
  <si>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</si>
  <si>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</si>
  <si>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</si>
  <si>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</si>
  <si>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</si>
  <si>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</si>
  <si>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</si>
  <si>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</si>
  <si>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</si>
  <si>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</si>
  <si>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</si>
  <si>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</si>
  <si>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</si>
  <si>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</si>
  <si>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</si>
  <si>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</si>
  <si>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</si>
  <si>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</si>
  <si>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</si>
  <si>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</si>
  <si>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</si>
  <si>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</si>
  <si>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</si>
  <si>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</si>
  <si>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</si>
  <si>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</si>
  <si>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</si>
  <si>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</si>
  <si>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</si>
  <si>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</si>
  <si>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</si>
  <si>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</si>
  <si>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</si>
  <si>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</si>
  <si>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</si>
  <si>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</si>
  <si>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</si>
  <si>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</si>
  <si>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</si>
  <si>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</si>
  <si>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</si>
  <si>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</si>
  <si>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</si>
  <si>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</si>
  <si>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</si>
  <si>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</si>
  <si>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</si>
  <si>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</si>
  <si>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</si>
  <si>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</si>
  <si>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</si>
  <si>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</si>
  <si>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</si>
  <si>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</si>
  <si>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</si>
  <si>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</si>
  <si>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</si>
  <si>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</si>
  <si>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</si>
  <si>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</si>
  <si>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</si>
  <si>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</si>
  <si>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</si>
  <si>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</si>
  <si>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</si>
  <si>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</si>
  <si>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</si>
  <si>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</si>
  <si>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</si>
  <si>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</si>
  <si>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</si>
  <si>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</si>
  <si>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</si>
  <si>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</si>
  <si>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</si>
  <si>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</si>
  <si>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</si>
  <si>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</si>
  <si>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</si>
  <si>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</si>
  <si>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</si>
  <si>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</si>
  <si>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</si>
  <si>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</si>
  <si>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</si>
  <si>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</si>
  <si>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</si>
  <si>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</si>
  <si>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</si>
  <si>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</si>
  <si>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</si>
  <si>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</si>
  <si>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</si>
  <si>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</si>
  <si>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</si>
  <si>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</si>
  <si>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</si>
  <si>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</si>
  <si>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</si>
  <si>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</si>
  <si>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</si>
  <si>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</si>
  <si>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</si>
  <si>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</si>
  <si>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</si>
  <si>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</si>
  <si>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</si>
  <si>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</si>
  <si>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</si>
  <si>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</si>
  <si>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</si>
  <si>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</si>
  <si>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</si>
  <si>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</si>
  <si>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</si>
  <si>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</si>
  <si>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</si>
  <si>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</si>
  <si>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</si>
  <si>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</si>
  <si>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</si>
  <si>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</si>
  <si>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</si>
  <si>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</si>
  <si>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</si>
  <si>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</si>
  <si>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</si>
  <si>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</si>
  <si>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</si>
  <si>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</si>
  <si>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</si>
  <si>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</si>
  <si>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</si>
  <si>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</si>
  <si>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</si>
  <si>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</si>
  <si>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</si>
  <si>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</si>
  <si>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</si>
  <si>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</si>
  <si>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</si>
  <si>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</si>
  <si>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</si>
  <si>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</si>
  <si>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</si>
  <si>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</si>
  <si>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</si>
  <si>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</si>
  <si>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</si>
  <si>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</si>
  <si>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</si>
  <si>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</si>
  <si>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</si>
  <si>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</si>
  <si>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</si>
  <si>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</si>
  <si>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</si>
  <si>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</si>
  <si>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</si>
  <si>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</si>
  <si>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</si>
  <si>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</si>
  <si>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</si>
  <si>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</si>
  <si>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</si>
  <si>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</si>
  <si>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</si>
  <si>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</si>
  <si>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</si>
  <si>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</si>
  <si>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</si>
  <si>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</si>
  <si>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</si>
  <si>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</si>
  <si>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</si>
  <si>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</si>
  <si>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</si>
  <si>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</si>
  <si>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</si>
  <si>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</si>
  <si>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</si>
  <si>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</si>
  <si>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</si>
  <si>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</si>
  <si>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</si>
  <si>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</si>
  <si>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</si>
  <si>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</si>
  <si>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</si>
  <si>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</si>
  <si>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</si>
  <si>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</si>
  <si>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</si>
  <si>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</si>
  <si>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</si>
  <si>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</si>
  <si>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</si>
  <si>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</si>
  <si>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</si>
  <si>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</si>
  <si>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</si>
  <si>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</si>
  <si>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</si>
  <si>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</si>
  <si>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</si>
  <si>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</si>
  <si>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</si>
  <si>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</si>
  <si>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</si>
  <si>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</si>
  <si>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</si>
  <si>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</si>
  <si>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</si>
  <si>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</si>
  <si>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</si>
  <si>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</si>
  <si>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</si>
  <si>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</si>
  <si>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</si>
  <si>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</si>
  <si>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</si>
  <si>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</si>
  <si>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</si>
  <si>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</si>
  <si>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</si>
  <si>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</si>
  <si>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</si>
  <si>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</si>
  <si>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</si>
  <si>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</si>
  <si>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</si>
  <si>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</si>
  <si>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</si>
  <si>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</si>
  <si>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</si>
  <si>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</si>
  <si>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</si>
  <si>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</si>
  <si>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</si>
  <si>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</si>
  <si>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</si>
  <si>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</si>
  <si>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</si>
  <si>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</si>
  <si>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</si>
  <si>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</si>
  <si>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</si>
  <si>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</si>
  <si>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</si>
  <si>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</si>
  <si>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</si>
  <si>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</si>
  <si>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</si>
  <si>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</si>
  <si>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</si>
  <si>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</si>
  <si>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</si>
  <si>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</si>
  <si>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</si>
  <si>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</si>
  <si>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</si>
  <si>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</si>
  <si>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</si>
  <si>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</si>
  <si>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</si>
  <si>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</si>
  <si>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</si>
  <si>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</si>
  <si>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</si>
  <si>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</si>
  <si>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</si>
  <si>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</si>
  <si>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</si>
  <si>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</si>
  <si>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</si>
  <si>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</si>
  <si>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</si>
  <si>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</si>
  <si>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</si>
  <si>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</si>
  <si>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</si>
  <si>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</si>
  <si>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</si>
  <si>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</si>
  <si>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</si>
  <si>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</si>
  <si>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</si>
  <si>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</si>
  <si>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</si>
  <si>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</si>
  <si>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</si>
  <si>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</si>
  <si>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</si>
  <si>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</si>
  <si>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</si>
  <si>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</si>
  <si>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</si>
  <si>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</si>
  <si>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</si>
  <si>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</si>
  <si>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</si>
  <si>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</si>
  <si>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</si>
  <si>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</si>
  <si>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</si>
  <si>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</si>
  <si>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</si>
  <si>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</si>
  <si>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</si>
  <si>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</si>
  <si>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</si>
  <si>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</si>
  <si>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</si>
  <si>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</si>
  <si>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</si>
  <si>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</si>
  <si>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</si>
  <si>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</si>
  <si>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</si>
  <si>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</si>
  <si>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</si>
  <si>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</si>
  <si>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</si>
  <si>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</si>
  <si>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</si>
  <si>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</si>
  <si>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</si>
  <si>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</si>
  <si>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</si>
  <si>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</si>
  <si>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</si>
  <si>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</si>
  <si>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</si>
  <si>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</si>
  <si>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</si>
  <si>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</si>
  <si>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</si>
  <si>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</si>
  <si>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</si>
  <si>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</si>
  <si>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</si>
  <si>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</si>
  <si>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</si>
  <si>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</si>
  <si>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</si>
  <si>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</si>
  <si>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</si>
  <si>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</si>
  <si>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</si>
  <si>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</si>
  <si>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</si>
  <si>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</si>
  <si>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</si>
  <si>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</si>
  <si>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</si>
  <si>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</si>
  <si>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</si>
  <si>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</si>
  <si>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</si>
  <si>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</si>
  <si>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</si>
  <si>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</si>
  <si>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</si>
  <si>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</si>
  <si>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</si>
  <si>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</si>
  <si>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</si>
  <si>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</si>
  <si>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</si>
  <si>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</si>
  <si>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</si>
  <si>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</si>
  <si>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</si>
  <si>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</si>
  <si>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</si>
  <si>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</si>
  <si>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</si>
  <si>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</si>
  <si>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</si>
  <si>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</si>
  <si>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</si>
  <si>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</si>
  <si>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</si>
  <si>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</si>
  <si>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</si>
  <si>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</si>
  <si>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</si>
  <si>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</si>
  <si>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</si>
  <si>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</si>
  <si>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</si>
  <si>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</si>
  <si>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</si>
  <si>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</si>
  <si>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</si>
  <si>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</si>
  <si>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</si>
  <si>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</si>
  <si>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</si>
  <si>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</si>
  <si>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</si>
  <si>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</si>
  <si>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</si>
  <si>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</si>
  <si>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</si>
  <si>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</si>
  <si>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</si>
  <si>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</si>
  <si>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</si>
  <si>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</si>
  <si>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</si>
  <si>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</si>
  <si>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</si>
  <si>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</si>
  <si>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</si>
  <si>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</si>
  <si>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</si>
  <si>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</si>
  <si>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</si>
  <si>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</si>
  <si>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</si>
  <si>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</si>
  <si>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</si>
  <si>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</si>
  <si>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</si>
  <si>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</si>
  <si>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</si>
  <si>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</si>
  <si>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</si>
  <si>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</si>
  <si>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</si>
  <si>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</si>
  <si>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</si>
  <si>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</si>
  <si>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</si>
  <si>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</si>
  <si>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</si>
  <si>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</si>
  <si>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</si>
  <si>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</si>
  <si>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</si>
  <si>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</si>
  <si>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</si>
  <si>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</si>
  <si>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</si>
  <si>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</si>
  <si>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</si>
  <si>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</si>
  <si>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</si>
  <si>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</si>
  <si>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</si>
  <si>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</si>
  <si>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</si>
  <si>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</si>
  <si>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</si>
  <si>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</si>
  <si>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</si>
  <si>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</si>
  <si>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</si>
  <si>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</si>
  <si>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</si>
  <si>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</si>
  <si>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</si>
  <si>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</si>
  <si>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</si>
  <si>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</si>
  <si>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</si>
  <si>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</si>
  <si>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</si>
  <si>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</si>
  <si>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</si>
  <si>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</si>
  <si>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</si>
  <si>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</si>
  <si>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</si>
  <si>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</si>
  <si>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</si>
  <si>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</si>
  <si>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</si>
  <si>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</si>
  <si>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</si>
  <si>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</si>
  <si>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</si>
  <si>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</si>
  <si>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</si>
  <si>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</si>
  <si>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</si>
  <si>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</si>
  <si>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</si>
  <si>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</si>
  <si>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</si>
  <si>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</si>
  <si>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</si>
  <si>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</si>
  <si>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</si>
  <si>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</si>
  <si>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</si>
  <si>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</si>
  <si>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</si>
  <si>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</si>
  <si>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</si>
  <si>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</si>
  <si>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</si>
  <si>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</si>
  <si>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</si>
  <si>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</si>
  <si>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</si>
  <si>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</si>
  <si>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</si>
  <si>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</si>
  <si>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</si>
  <si>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</si>
  <si>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</si>
  <si>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</si>
  <si>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</si>
  <si>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</si>
  <si>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</si>
  <si>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</si>
  <si>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</si>
  <si>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</si>
  <si>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</si>
  <si>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</si>
  <si>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</si>
  <si>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</si>
  <si>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</si>
  <si>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</si>
  <si>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</si>
  <si>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</si>
  <si>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</si>
  <si>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</si>
  <si>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</si>
  <si>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</si>
  <si>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</si>
  <si>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</si>
  <si>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</si>
  <si>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</si>
  <si>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</si>
  <si>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</si>
  <si>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</si>
  <si>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</si>
  <si>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</si>
  <si>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</si>
  <si>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</si>
  <si>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</si>
  <si>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</si>
  <si>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</si>
  <si>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</si>
  <si>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</si>
  <si>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</si>
  <si>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</si>
  <si>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</si>
  <si>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</si>
  <si>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</si>
  <si>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</si>
  <si>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</si>
  <si>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</si>
  <si>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</si>
  <si>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</si>
  <si>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</si>
  <si>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</si>
  <si>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</si>
  <si>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</si>
  <si>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</si>
  <si>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</si>
  <si>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</si>
  <si>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</si>
  <si>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</si>
  <si>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</si>
  <si>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</si>
  <si>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</si>
  <si>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</si>
  <si>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</si>
  <si>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</si>
  <si>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</si>
  <si>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</si>
  <si>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</si>
  <si>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</si>
  <si>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</si>
  <si>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</si>
  <si>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</si>
  <si>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</si>
  <si>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</si>
  <si>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</si>
  <si>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</si>
  <si>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</si>
  <si>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</si>
  <si>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</si>
  <si>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</si>
  <si>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</si>
  <si>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</si>
  <si>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</si>
  <si>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</si>
  <si>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</si>
  <si>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</si>
  <si>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</si>
  <si>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</si>
  <si>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</si>
  <si>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</si>
  <si>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</si>
  <si>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</si>
  <si>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</si>
  <si>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</si>
  <si>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</si>
  <si>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</si>
  <si>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</si>
  <si>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</si>
  <si>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</si>
  <si>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</si>
  <si>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</si>
  <si>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</si>
  <si>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</si>
  <si>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</si>
  <si>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</si>
  <si>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</si>
  <si>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</si>
  <si>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</si>
  <si>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</si>
  <si>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</si>
  <si>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</si>
  <si>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</si>
  <si>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</si>
  <si>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</si>
  <si>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</si>
  <si>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</si>
  <si>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</si>
  <si>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</si>
  <si>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</si>
  <si>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</si>
  <si>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</si>
  <si>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</si>
  <si>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</si>
  <si>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</si>
  <si>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</si>
  <si>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</si>
  <si>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</si>
  <si>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</si>
  <si>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</si>
  <si>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</si>
  <si>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</si>
  <si>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</si>
  <si>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</si>
  <si>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</si>
  <si>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</si>
  <si>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</si>
  <si>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</si>
  <si>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</si>
  <si>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</si>
  <si>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</si>
  <si>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</si>
  <si>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</si>
  <si>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</si>
  <si>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</si>
  <si>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</si>
  <si>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</si>
  <si>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</si>
  <si>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</si>
  <si>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</si>
  <si>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</si>
  <si>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</si>
  <si>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</si>
  <si>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</si>
  <si>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</si>
  <si>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</si>
  <si>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</si>
  <si>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</si>
  <si>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</si>
  <si>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</si>
  <si>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</si>
  <si>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</si>
  <si>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</si>
  <si>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</si>
  <si>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</si>
  <si>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</si>
  <si>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</si>
  <si>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</si>
  <si>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</si>
  <si>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</si>
  <si>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</si>
  <si>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</si>
  <si>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</si>
  <si>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</si>
  <si>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</si>
  <si>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</si>
  <si>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</si>
  <si>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</si>
  <si>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</si>
  <si>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</si>
  <si>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</si>
  <si>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</si>
  <si>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</si>
  <si>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</si>
  <si>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</si>
  <si>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</si>
  <si>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</si>
  <si>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</si>
  <si>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</si>
  <si>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</si>
  <si>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</si>
  <si>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</si>
  <si>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</si>
  <si>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</si>
  <si>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</si>
  <si>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</si>
  <si>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</si>
  <si>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</si>
  <si>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</si>
  <si>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</si>
  <si>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</si>
  <si>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</si>
  <si>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</si>
  <si>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</si>
  <si>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</si>
  <si>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</si>
  <si>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</si>
  <si>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</si>
  <si>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</si>
  <si>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</si>
  <si>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</si>
  <si>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</si>
  <si>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</si>
  <si>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</si>
  <si>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</si>
  <si>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</si>
  <si>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</si>
  <si>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</si>
  <si>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</si>
  <si>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</si>
  <si>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</si>
  <si>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</si>
  <si>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</si>
  <si>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</si>
  <si>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</si>
  <si>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</si>
  <si>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</si>
  <si>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</si>
  <si>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</si>
  <si>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</si>
  <si>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</si>
  <si>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</si>
  <si>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</si>
  <si>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</si>
  <si>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</si>
  <si>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</si>
  <si>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</si>
  <si>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</si>
  <si>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</si>
  <si>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</si>
  <si>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</si>
  <si>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</si>
  <si>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</si>
  <si>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</si>
  <si>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</si>
  <si>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</si>
  <si>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</si>
  <si>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</si>
  <si>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</si>
  <si>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</si>
  <si>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</si>
  <si>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</si>
  <si>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</si>
  <si>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</si>
  <si>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</si>
  <si>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</si>
  <si>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</si>
  <si>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</si>
  <si>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</si>
  <si>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</si>
  <si>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</si>
  <si>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</si>
  <si>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</si>
  <si>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</si>
  <si>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</si>
  <si>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</si>
  <si>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</si>
  <si>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</si>
  <si>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</si>
  <si>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</si>
  <si>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</si>
  <si>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</si>
  <si>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</si>
  <si>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</si>
  <si>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</si>
  <si>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</si>
  <si>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</si>
  <si>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</si>
  <si>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</si>
  <si>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</si>
  <si>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</si>
  <si>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</si>
  <si>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</si>
  <si>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</si>
  <si>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</si>
  <si>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</si>
  <si>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</si>
  <si>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</si>
  <si>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</si>
  <si>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</si>
  <si>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</si>
  <si>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</si>
  <si>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</si>
  <si>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</si>
  <si>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</si>
  <si>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</si>
  <si>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</si>
  <si>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</si>
  <si>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</si>
  <si>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</si>
  <si>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</si>
  <si>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</si>
  <si>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</si>
  <si>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</si>
  <si>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</si>
  <si>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</si>
  <si>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</si>
  <si>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</si>
  <si>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</si>
  <si>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</si>
  <si>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</si>
  <si>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</si>
  <si>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</si>
  <si>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</si>
  <si>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</si>
  <si>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</si>
  <si>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</si>
  <si>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</si>
  <si>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</si>
  <si>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</si>
  <si>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</si>
  <si>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</si>
  <si>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</si>
  <si>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</si>
  <si>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</si>
  <si>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</si>
  <si>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</si>
  <si>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</si>
  <si>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</si>
  <si>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</si>
  <si>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</si>
  <si>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</si>
  <si>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</si>
  <si>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</si>
  <si>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</si>
  <si>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</si>
  <si>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</si>
  <si>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</si>
  <si>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</si>
  <si>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</si>
  <si>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</si>
  <si>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</si>
  <si>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</si>
  <si>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</si>
  <si>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</si>
  <si>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</si>
  <si>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</si>
  <si>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</si>
  <si>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</si>
  <si>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</si>
  <si>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</si>
  <si>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</si>
  <si>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</si>
  <si>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</si>
  <si>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</si>
  <si>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</si>
  <si>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</si>
  <si>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</si>
  <si>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</si>
  <si>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</si>
  <si>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</si>
  <si>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</si>
  <si>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</si>
  <si>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</si>
  <si>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</si>
  <si>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</si>
  <si>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</si>
  <si>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</si>
  <si>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</si>
  <si>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</si>
  <si>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</si>
  <si>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</si>
  <si>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</si>
  <si>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</si>
  <si>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</si>
  <si>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</si>
  <si>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</si>
  <si>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</si>
  <si>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</si>
  <si>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</si>
  <si>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</si>
  <si>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</si>
  <si>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</si>
  <si>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</si>
  <si>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</si>
  <si>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</si>
  <si>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</si>
  <si>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</si>
  <si>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</si>
  <si>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</si>
  <si>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</si>
  <si>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</si>
  <si>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</si>
  <si>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</si>
  <si>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</si>
  <si>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</si>
  <si>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</si>
  <si>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</si>
  <si>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</si>
  <si>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</si>
  <si>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</si>
  <si>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</si>
  <si>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</si>
  <si>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</si>
  <si>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</si>
  <si>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</si>
  <si>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</si>
  <si>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</si>
  <si>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</si>
  <si>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</si>
  <si>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</si>
  <si>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</si>
  <si>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</si>
  <si>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</si>
  <si>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</si>
  <si>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</si>
  <si>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</si>
  <si>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</si>
  <si>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</si>
  <si>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</si>
  <si>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</si>
  <si>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</si>
  <si>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</si>
  <si>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</si>
  <si>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</si>
  <si>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</si>
  <si>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</si>
  <si>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</si>
  <si>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</si>
  <si>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</si>
  <si>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</si>
  <si>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</si>
  <si>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</si>
  <si>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</si>
  <si>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</si>
  <si>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</si>
  <si>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</si>
  <si>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</si>
  <si>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</si>
  <si>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</si>
  <si>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</si>
  <si>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</si>
  <si>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</si>
  <si>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</si>
  <si>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</si>
  <si>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</si>
  <si>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</si>
  <si>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</si>
  <si>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</si>
  <si>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</si>
  <si>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</si>
  <si>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</si>
  <si>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</si>
  <si>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</si>
  <si>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</si>
  <si>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</si>
  <si>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</si>
  <si>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</si>
  <si>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</si>
  <si>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</si>
  <si>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</si>
  <si>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</si>
  <si>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</si>
  <si>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</si>
  <si>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</si>
  <si>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</si>
  <si>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</si>
  <si>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</si>
  <si>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</si>
  <si>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</si>
  <si>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</si>
  <si>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</si>
  <si>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</si>
  <si>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</si>
  <si>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</si>
  <si>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</si>
  <si>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</si>
  <si>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</si>
  <si>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</si>
  <si>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</si>
  <si>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</si>
  <si>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</si>
  <si>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</si>
  <si>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</si>
  <si>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</si>
  <si>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</si>
  <si>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</si>
  <si>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</si>
  <si>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</si>
  <si>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</si>
  <si>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</si>
  <si>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</si>
  <si>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</si>
  <si>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</si>
  <si>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</si>
  <si>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</si>
  <si>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</si>
  <si>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</si>
  <si>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</si>
  <si>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</si>
  <si>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</si>
  <si>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</si>
  <si>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</si>
  <si>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</si>
  <si>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</si>
  <si>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</si>
  <si>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</si>
  <si>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</si>
  <si>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</si>
  <si>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</si>
  <si>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</si>
  <si>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</si>
  <si>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</si>
  <si>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</si>
  <si>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</si>
  <si>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</si>
  <si>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</si>
  <si>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</si>
  <si>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</si>
  <si>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</si>
  <si>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</si>
  <si>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</si>
  <si>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</si>
  <si>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</si>
  <si>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</si>
  <si>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</si>
  <si>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</si>
  <si>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</si>
  <si>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</si>
  <si>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</si>
  <si>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</si>
  <si>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</si>
  <si>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</si>
  <si>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</si>
  <si>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</si>
  <si>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</si>
  <si>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</si>
  <si>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</si>
  <si>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</si>
  <si>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</si>
  <si>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</si>
  <si>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</si>
  <si>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</si>
  <si>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</si>
  <si>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</si>
  <si>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</si>
  <si>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</si>
  <si>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</si>
  <si>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</si>
  <si>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</si>
  <si>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</si>
  <si>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</si>
  <si>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</si>
  <si>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</si>
  <si>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</si>
  <si>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</si>
  <si>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</si>
  <si>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</si>
  <si>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</si>
  <si>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</si>
  <si>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</si>
  <si>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</si>
  <si>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</si>
  <si>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</si>
  <si>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</si>
  <si>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</si>
  <si>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</si>
  <si>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</si>
  <si>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</si>
  <si>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</si>
  <si>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</si>
  <si>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</si>
  <si>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</si>
  <si>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</si>
  <si>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</si>
  <si>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</si>
  <si>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</si>
  <si>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</si>
  <si>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</si>
  <si>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</si>
  <si>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</si>
  <si>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</si>
  <si>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</si>
  <si>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</si>
  <si>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</si>
  <si>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</si>
  <si>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</si>
  <si>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</si>
  <si>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</si>
  <si>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</si>
  <si>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</si>
  <si>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</si>
  <si>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</si>
  <si>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</si>
  <si>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</si>
  <si>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</si>
  <si>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</si>
  <si>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</si>
  <si>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</si>
  <si>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</si>
  <si>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</si>
  <si>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</si>
  <si>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</si>
  <si>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</si>
  <si>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</si>
  <si>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</si>
  <si>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</si>
  <si>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</si>
  <si>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</si>
  <si>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</si>
  <si>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</si>
  <si>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</si>
  <si>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</si>
  <si>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</si>
  <si>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</si>
  <si>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</si>
  <si>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</si>
  <si>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</si>
  <si>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</si>
  <si>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</si>
  <si>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</si>
  <si>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</si>
  <si>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</si>
  <si>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</si>
  <si>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</si>
  <si>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</si>
  <si>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</si>
  <si>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</si>
  <si>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</si>
  <si>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</si>
  <si>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</si>
  <si>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</si>
  <si>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</si>
  <si>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</si>
  <si>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</si>
  <si>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</si>
  <si>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</si>
  <si>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</si>
  <si>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</si>
  <si>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</si>
  <si>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</si>
  <si>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</si>
  <si>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</si>
  <si>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</si>
  <si>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</si>
  <si>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</si>
  <si>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</si>
  <si>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</si>
  <si>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</si>
  <si>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</si>
  <si>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</si>
  <si>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</si>
  <si>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</si>
  <si>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</si>
  <si>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</si>
  <si>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</si>
  <si>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</si>
  <si>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</si>
  <si>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</si>
  <si>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</si>
  <si>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</si>
  <si>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</si>
  <si>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</si>
  <si>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</si>
  <si>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</si>
  <si>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</si>
  <si>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</si>
  <si>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</si>
  <si>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</si>
  <si>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</si>
  <si>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</si>
  <si>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</si>
  <si>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</si>
  <si>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</si>
  <si>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</si>
  <si>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</si>
  <si>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</si>
  <si>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</si>
  <si>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</si>
  <si>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</si>
  <si>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</si>
  <si>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</si>
  <si>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</si>
  <si>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</si>
  <si>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</si>
  <si>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</si>
  <si>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</si>
  <si>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</si>
  <si>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</si>
  <si>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</si>
  <si>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</si>
  <si>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</si>
  <si>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</si>
  <si>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</si>
  <si>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</si>
  <si>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</si>
  <si>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</si>
  <si>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</si>
  <si>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</si>
  <si>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</si>
  <si>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</si>
  <si>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</si>
  <si>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</si>
  <si>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</si>
  <si>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</si>
  <si>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</si>
  <si>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</si>
  <si>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</si>
  <si>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</si>
  <si>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</si>
  <si>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</si>
  <si>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</si>
  <si>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</si>
  <si>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</si>
  <si>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</si>
  <si>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</si>
  <si>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</si>
  <si>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</si>
  <si>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</si>
  <si>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</si>
  <si>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</si>
  <si>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</si>
  <si>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</si>
  <si>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</si>
  <si>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</si>
  <si>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</si>
  <si>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</si>
  <si>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</si>
  <si>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</si>
  <si>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</si>
  <si>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</si>
  <si>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</si>
  <si>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</si>
  <si>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</si>
  <si>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</si>
  <si>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</si>
  <si>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</si>
  <si>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</si>
  <si>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</si>
  <si>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</si>
  <si>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</si>
  <si>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</si>
  <si>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</si>
  <si>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</si>
  <si>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</si>
  <si>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</si>
  <si>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</si>
  <si>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</si>
  <si>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</si>
  <si>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</si>
  <si>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</si>
  <si>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</si>
  <si>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</si>
  <si>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</si>
  <si>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</si>
  <si>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</si>
  <si>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</si>
  <si>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</si>
  <si>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</si>
  <si>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</si>
  <si>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</si>
  <si>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</si>
  <si>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</si>
  <si>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</si>
  <si>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</si>
  <si>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</si>
  <si>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</si>
  <si>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</si>
  <si>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</si>
  <si>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</si>
  <si>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</si>
  <si>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</si>
  <si>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</si>
  <si>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</si>
  <si>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</si>
  <si>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</si>
  <si>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</si>
  <si>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</si>
  <si>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</si>
  <si>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</si>
  <si>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</si>
  <si>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</si>
  <si>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</si>
  <si>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</si>
  <si>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</si>
  <si>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</si>
  <si>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</si>
  <si>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</si>
  <si>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</si>
  <si>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</si>
  <si>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</si>
  <si>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</si>
  <si>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</si>
  <si>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</si>
  <si>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</si>
  <si>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</si>
  <si>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</si>
  <si>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</si>
  <si>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</si>
  <si>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</si>
  <si>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</si>
  <si>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</si>
  <si>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</si>
  <si>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</si>
  <si>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</si>
  <si>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</si>
  <si>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</si>
  <si>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</si>
  <si>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</si>
  <si>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</si>
  <si>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</si>
  <si>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</si>
  <si>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</si>
  <si>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</si>
  <si>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</si>
  <si>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</si>
  <si>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</si>
  <si>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</si>
  <si>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</si>
  <si>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</si>
  <si>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</si>
  <si>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</si>
  <si>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</si>
  <si>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</si>
  <si>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</si>
  <si>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</si>
  <si>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</si>
  <si>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</si>
  <si>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</si>
  <si>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</si>
  <si>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</si>
  <si>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</si>
  <si>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</si>
  <si>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</si>
  <si>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</si>
  <si>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</si>
  <si>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</si>
  <si>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</si>
  <si>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</si>
  <si>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</si>
  <si>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</si>
  <si>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</si>
  <si>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</si>
  <si>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</si>
  <si>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</si>
  <si>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</si>
  <si>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</si>
  <si>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</si>
  <si>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</si>
  <si>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</si>
  <si>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</si>
  <si>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</si>
  <si>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</si>
  <si>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</si>
  <si>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</si>
  <si>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</si>
  <si>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</si>
  <si>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</si>
  <si>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</si>
  <si>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</si>
  <si>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</si>
  <si>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</si>
  <si>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</si>
  <si>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</si>
  <si>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</si>
  <si>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</si>
  <si>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</si>
  <si>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</si>
  <si>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</si>
  <si>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</si>
  <si>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</si>
  <si>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</si>
  <si>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</si>
  <si>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</si>
  <si>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</si>
  <si>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</si>
  <si>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</si>
  <si>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</si>
  <si>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</si>
  <si>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</si>
  <si>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</si>
  <si>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</si>
  <si>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</si>
  <si>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</si>
  <si>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</si>
  <si>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</si>
  <si>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</si>
  <si>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</si>
  <si>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</si>
  <si>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</si>
  <si>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</si>
  <si>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</si>
  <si>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</si>
  <si>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</si>
  <si>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</si>
  <si>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</si>
  <si>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</si>
  <si>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</si>
  <si>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</si>
  <si>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</si>
  <si>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</si>
  <si>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</si>
  <si>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</si>
  <si>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</si>
  <si>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</si>
  <si>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</si>
  <si>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</si>
  <si>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</si>
  <si>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</si>
  <si>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</si>
  <si>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</si>
  <si>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</si>
  <si>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</si>
  <si>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</si>
  <si>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</si>
  <si>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</si>
  <si>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</si>
  <si>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</si>
  <si>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</si>
  <si>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</si>
  <si>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</si>
  <si>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</si>
  <si>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</si>
  <si>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</si>
  <si>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</si>
  <si>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</si>
  <si>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</si>
  <si>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</si>
  <si>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</si>
  <si>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</si>
  <si>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</si>
  <si>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</si>
  <si>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</si>
  <si>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</si>
  <si>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</si>
  <si>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</si>
  <si>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</si>
  <si>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</si>
  <si>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</si>
  <si>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</si>
  <si>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</si>
  <si>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</si>
  <si>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</si>
  <si>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</si>
  <si>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</si>
  <si>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</si>
  <si>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</si>
  <si>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</si>
  <si>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</si>
  <si>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</si>
  <si>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</si>
  <si>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</si>
  <si>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</si>
  <si>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</si>
  <si>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</si>
  <si>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</si>
  <si>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</si>
  <si>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</si>
  <si>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</si>
  <si>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</si>
  <si>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</si>
  <si>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</si>
  <si>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</si>
  <si>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</si>
  <si>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</si>
  <si>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</si>
  <si>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</si>
  <si>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</si>
  <si>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</si>
  <si>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</si>
  <si>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</si>
  <si>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</si>
  <si>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</si>
  <si>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</si>
  <si>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</si>
  <si>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</si>
  <si>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</si>
  <si>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</si>
  <si>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</si>
  <si>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</si>
  <si>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</si>
  <si>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</si>
  <si>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</si>
  <si>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</si>
  <si>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</si>
  <si>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</si>
  <si>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</si>
  <si>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</si>
  <si>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</si>
  <si>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</si>
  <si>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</si>
  <si>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</si>
  <si>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</si>
  <si>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</si>
  <si>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</si>
  <si>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</si>
  <si>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</si>
  <si>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</si>
  <si>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</si>
  <si>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</si>
  <si>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</si>
  <si>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</si>
  <si>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</si>
  <si>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</si>
  <si>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</si>
  <si>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</si>
  <si>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</si>
  <si>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</si>
  <si>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</si>
  <si>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</si>
  <si>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</si>
  <si>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</si>
  <si>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</si>
  <si>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</si>
  <si>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</si>
  <si>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</si>
  <si>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</si>
  <si>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</si>
  <si>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</si>
  <si>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</si>
  <si>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</si>
  <si>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</si>
  <si>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</si>
  <si>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</si>
  <si>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</si>
  <si>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</si>
  <si>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</si>
  <si>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</si>
  <si>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</si>
  <si>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</si>
  <si>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</si>
  <si>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</si>
  <si>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</si>
  <si>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</si>
  <si>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</si>
  <si>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</si>
  <si>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</si>
  <si>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</si>
  <si>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</si>
  <si>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</si>
  <si>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</si>
  <si>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</si>
  <si>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</si>
  <si>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</si>
  <si>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</si>
  <si>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</si>
  <si>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</si>
  <si>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</si>
  <si>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</si>
  <si>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</si>
  <si>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</si>
  <si>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</si>
  <si>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</si>
  <si>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</si>
  <si>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</si>
  <si>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</si>
  <si>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</si>
  <si>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</si>
  <si>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</si>
  <si>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</si>
  <si>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</si>
  <si>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</si>
  <si>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</si>
  <si>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</si>
  <si>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</si>
  <si>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</si>
  <si>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</si>
  <si>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</si>
  <si>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</si>
  <si>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</si>
  <si>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</si>
  <si>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</si>
  <si>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</si>
  <si>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</si>
  <si>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</si>
  <si>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</si>
  <si>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</si>
  <si>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</si>
  <si>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</si>
  <si>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</si>
  <si>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</si>
  <si>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</si>
  <si>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</si>
  <si>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</si>
  <si>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</si>
  <si>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</si>
  <si>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</si>
  <si>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</si>
  <si>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</si>
  <si>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</si>
  <si>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</si>
  <si>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</si>
  <si>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</si>
  <si>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</si>
  <si>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</si>
  <si>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</si>
  <si>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</si>
  <si>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</si>
  <si>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</si>
  <si>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</si>
  <si>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</si>
  <si>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</si>
  <si>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</si>
  <si>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</si>
  <si>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</si>
  <si>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</si>
  <si>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</si>
  <si>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</si>
  <si>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</si>
  <si>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</si>
  <si>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</si>
  <si>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</si>
  <si>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</si>
  <si>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</si>
  <si>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</si>
  <si>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</si>
  <si>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</si>
  <si>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</si>
  <si>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</si>
  <si>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</si>
  <si>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</si>
  <si>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</si>
  <si>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</si>
  <si>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</si>
  <si>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</si>
  <si>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</si>
  <si>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</si>
  <si>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</si>
  <si>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</si>
  <si>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</si>
  <si>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</si>
  <si>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</si>
  <si>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</si>
  <si>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</si>
  <si>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</si>
  <si>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</si>
  <si>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</si>
  <si>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</si>
  <si>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</si>
  <si>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</si>
  <si>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</si>
  <si>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</si>
  <si>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</si>
  <si>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</si>
  <si>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</si>
  <si>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</si>
  <si>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</si>
  <si>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</si>
  <si>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</si>
  <si>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</si>
  <si>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</si>
  <si>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</si>
  <si>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</si>
  <si>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</si>
  <si>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</si>
  <si>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</si>
  <si>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</si>
  <si>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</si>
  <si>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</si>
  <si>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</si>
  <si>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</si>
  <si>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</si>
  <si>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</si>
  <si>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</si>
  <si>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</si>
  <si>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</si>
  <si>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</si>
  <si>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</si>
  <si>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</si>
  <si>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</si>
  <si>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</si>
  <si>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</si>
  <si>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</si>
  <si>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</si>
  <si>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</si>
  <si>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</si>
  <si>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</si>
  <si>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</si>
  <si>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</si>
  <si>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</si>
  <si>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</si>
  <si>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</si>
  <si>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</si>
  <si>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</si>
  <si>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</si>
  <si>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</si>
  <si>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</si>
  <si>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</si>
  <si>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</si>
  <si>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</si>
  <si>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</si>
  <si>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</si>
  <si>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</si>
  <si>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</si>
  <si>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</si>
  <si>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</si>
  <si>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</si>
  <si>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</si>
  <si>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</si>
  <si>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</si>
  <si>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</si>
  <si>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</si>
  <si>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</si>
  <si>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</si>
  <si>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</si>
  <si>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</si>
  <si>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</si>
  <si>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</si>
  <si>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</si>
  <si>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</si>
  <si>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</si>
  <si>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</si>
  <si>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</si>
  <si>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</si>
  <si>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</si>
  <si>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</si>
  <si>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</si>
  <si>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</si>
  <si>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</si>
  <si>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</si>
  <si>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</si>
  <si>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</si>
  <si>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</si>
  <si>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</si>
  <si>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</si>
  <si>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</si>
  <si>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</si>
  <si>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</si>
  <si>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</si>
  <si>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</si>
  <si>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</si>
  <si>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</si>
  <si>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</si>
  <si>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</si>
  <si>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</si>
  <si>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</si>
  <si>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</si>
  <si>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</si>
  <si>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</si>
  <si>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</si>
  <si>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</si>
  <si>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</si>
  <si>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</si>
  <si>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</si>
  <si>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</si>
  <si>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</si>
  <si>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</si>
  <si>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</si>
  <si>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</si>
  <si>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</si>
  <si>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</si>
  <si>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</si>
  <si>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</si>
  <si>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</si>
  <si>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</si>
  <si>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</si>
  <si>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</si>
  <si>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</si>
  <si>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</si>
  <si>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</si>
  <si>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</si>
  <si>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</si>
  <si>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</si>
  <si>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</si>
  <si>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</si>
  <si>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</si>
  <si>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</si>
  <si>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</si>
  <si>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</si>
  <si>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</si>
  <si>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</si>
  <si>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</si>
  <si>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</si>
  <si>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</si>
  <si>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</si>
  <si>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</si>
  <si>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</si>
  <si>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</si>
  <si>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</si>
  <si>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</si>
  <si>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</si>
  <si>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</si>
  <si>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</si>
  <si>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</si>
  <si>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</si>
  <si>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</si>
  <si>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</si>
  <si>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</si>
  <si>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</si>
  <si>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</si>
  <si>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</si>
  <si>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</si>
  <si>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</si>
  <si>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</si>
  <si>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</si>
  <si>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</si>
  <si>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</si>
  <si>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</si>
  <si>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</si>
  <si>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</si>
  <si>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</si>
  <si>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</si>
  <si>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</si>
  <si>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</si>
  <si>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</si>
  <si>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</si>
  <si>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</si>
  <si>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</si>
  <si>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</si>
  <si>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</si>
  <si>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</si>
  <si>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</si>
  <si>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</si>
  <si>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</si>
  <si>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</si>
  <si>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</si>
  <si>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</si>
  <si>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</si>
  <si>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</si>
  <si>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</si>
  <si>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</si>
  <si>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</si>
  <si>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</si>
  <si>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</si>
  <si>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</si>
  <si>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</si>
  <si>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</si>
  <si>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</si>
  <si>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</si>
  <si>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</si>
  <si>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</si>
  <si>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</si>
  <si>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</si>
  <si>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</si>
  <si>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</si>
  <si>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</si>
  <si>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</si>
  <si>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</si>
  <si>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</si>
  <si>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</si>
  <si>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</si>
  <si>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</si>
  <si>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</si>
  <si>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</si>
  <si>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</si>
  <si>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</si>
  <si>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</si>
  <si>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</si>
  <si>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</si>
  <si>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</si>
  <si>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</si>
  <si>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</si>
  <si>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</si>
  <si>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</si>
  <si>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</si>
  <si>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</si>
  <si>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</si>
  <si>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</si>
  <si>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</si>
  <si>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</si>
  <si>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</si>
  <si>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</si>
  <si>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</si>
  <si>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</si>
  <si>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</si>
  <si>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</si>
  <si>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</si>
  <si>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</si>
  <si>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</si>
  <si>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</si>
  <si>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</si>
  <si>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</si>
  <si>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</si>
  <si>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</si>
  <si>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</si>
  <si>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</si>
  <si>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</si>
  <si>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</si>
  <si>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</si>
  <si>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</si>
  <si>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</si>
  <si>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</si>
  <si>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</si>
  <si>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</si>
  <si>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</si>
  <si>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</si>
  <si>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</si>
  <si>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</si>
  <si>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</si>
  <si>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</si>
  <si>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</si>
  <si>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</si>
  <si>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</si>
  <si>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</si>
  <si>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</si>
  <si>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</si>
  <si>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</si>
  <si>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</si>
  <si>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</si>
  <si>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</si>
  <si>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</si>
  <si>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</si>
  <si>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</si>
  <si>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</si>
  <si>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</si>
  <si>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</si>
  <si>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</si>
  <si>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</si>
  <si>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</si>
  <si>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</si>
  <si>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</si>
  <si>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</si>
  <si>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</si>
  <si>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</si>
  <si>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</si>
  <si>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</si>
  <si>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</si>
  <si>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</si>
  <si>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</si>
  <si>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</si>
  <si>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</si>
  <si>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</si>
  <si>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</si>
  <si>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</si>
  <si>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</si>
  <si>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</si>
  <si>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</si>
  <si>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</si>
  <si>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</si>
  <si>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</si>
  <si>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</si>
  <si>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</si>
  <si>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</si>
  <si>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</si>
  <si>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</si>
  <si>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</si>
  <si>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</si>
  <si>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</si>
  <si>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</si>
  <si>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</si>
  <si>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</si>
  <si>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</si>
  <si>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</si>
  <si>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</si>
  <si>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</si>
  <si>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</si>
  <si>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</si>
  <si>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</si>
  <si>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</si>
  <si>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</si>
  <si>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</si>
  <si>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</si>
  <si>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</si>
  <si>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</si>
  <si>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</si>
  <si>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</si>
  <si>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</si>
  <si>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</si>
  <si>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</si>
  <si>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</si>
  <si>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</si>
  <si>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</si>
  <si>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</si>
  <si>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</si>
  <si>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</si>
  <si>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</si>
  <si>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</si>
  <si>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</si>
  <si>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</si>
  <si>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</si>
  <si>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</si>
  <si>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</si>
  <si>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</si>
  <si>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</si>
  <si>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</si>
  <si>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</si>
  <si>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</si>
  <si>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</si>
  <si>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</si>
  <si>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</si>
  <si>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</si>
  <si>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</si>
  <si>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</si>
  <si>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</si>
  <si>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</si>
  <si>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</si>
  <si>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</si>
  <si>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</si>
  <si>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</si>
  <si>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</si>
  <si>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</si>
  <si>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</si>
  <si>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</si>
  <si>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</si>
  <si>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</si>
  <si>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</si>
  <si>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</si>
  <si>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</si>
  <si>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</si>
  <si>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</si>
  <si>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</si>
  <si>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</si>
  <si>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</si>
  <si>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</si>
  <si>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</si>
  <si>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</si>
  <si>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</si>
  <si>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</si>
  <si>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</si>
  <si>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</si>
  <si>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</si>
  <si>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</si>
  <si>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</si>
  <si>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</si>
  <si>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</si>
  <si>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</si>
  <si>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</si>
  <si>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</si>
  <si>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</si>
  <si>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</si>
  <si>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</si>
  <si>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</si>
  <si>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</si>
  <si>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</si>
  <si>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</si>
  <si>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</si>
  <si>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</si>
  <si>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</si>
  <si>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</si>
  <si>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</si>
  <si>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</si>
  <si>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</si>
  <si>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</si>
  <si>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</si>
  <si>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</si>
  <si>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</si>
  <si>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</si>
  <si>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</si>
  <si>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</si>
  <si>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</si>
  <si>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</si>
  <si>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</si>
  <si>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</si>
  <si>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</si>
  <si>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</si>
  <si>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</si>
  <si>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</si>
  <si>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</si>
  <si>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</si>
  <si>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</si>
  <si>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</si>
  <si>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</si>
  <si>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</si>
  <si>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</si>
  <si>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</si>
  <si>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</si>
  <si>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</si>
  <si>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</si>
  <si>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</si>
  <si>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</si>
  <si>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</si>
  <si>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</si>
  <si>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</si>
  <si>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</si>
  <si>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</si>
  <si>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</si>
  <si>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</si>
  <si>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</si>
  <si>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</si>
  <si>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</si>
  <si>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</si>
  <si>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</si>
  <si>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</si>
  <si>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</si>
  <si>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</si>
  <si>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</si>
  <si>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</si>
  <si>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</si>
  <si>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</si>
  <si>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</si>
  <si>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</si>
  <si>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</si>
  <si>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</si>
  <si>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</si>
  <si>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</si>
  <si>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</si>
  <si>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</si>
  <si>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</si>
  <si>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</si>
  <si>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</si>
  <si>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</si>
  <si>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</si>
  <si>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</si>
  <si>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</si>
  <si>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</si>
  <si>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</si>
  <si>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</si>
  <si>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</si>
  <si>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</si>
  <si>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</si>
  <si>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</si>
  <si>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</si>
  <si>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</si>
  <si>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</si>
  <si>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</si>
  <si>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</si>
  <si>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</si>
  <si>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</si>
  <si>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</si>
  <si>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</si>
  <si>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</si>
  <si>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</si>
  <si>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</si>
  <si>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</si>
  <si>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</si>
  <si>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</si>
  <si>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</si>
  <si>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</si>
  <si>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</si>
  <si>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</si>
  <si>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</si>
  <si>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</si>
  <si>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</si>
  <si>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</si>
  <si>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</si>
  <si>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</si>
  <si>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</si>
  <si>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</si>
  <si>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</si>
  <si>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</si>
  <si>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</si>
  <si>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</si>
  <si>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</si>
  <si>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</si>
  <si>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</si>
  <si>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</si>
  <si>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</si>
  <si>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</si>
  <si>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</si>
  <si>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</si>
  <si>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</si>
  <si>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</si>
  <si>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</si>
  <si>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</si>
  <si>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</si>
  <si>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</si>
  <si>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</si>
  <si>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</si>
  <si>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</si>
  <si>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</si>
  <si>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</si>
  <si>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</si>
  <si>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</si>
  <si>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</si>
  <si>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</si>
  <si>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</si>
  <si>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</si>
  <si>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</si>
  <si>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</si>
  <si>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</si>
  <si>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</si>
  <si>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</si>
  <si>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</si>
  <si>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</si>
  <si>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</si>
  <si>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</si>
  <si>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</si>
  <si>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</si>
  <si>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</si>
  <si>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</si>
  <si>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</si>
  <si>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</si>
  <si>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</si>
  <si>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</si>
  <si>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</si>
  <si>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</si>
  <si>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</si>
  <si>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</si>
  <si>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</si>
  <si>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</si>
  <si>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</si>
  <si>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</si>
  <si>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</si>
  <si>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</si>
  <si>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</si>
  <si>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</si>
  <si>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</si>
  <si>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</si>
  <si>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</si>
  <si>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</si>
  <si>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</si>
  <si>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</si>
  <si>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</si>
  <si>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</si>
  <si>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</si>
  <si>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</si>
  <si>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</si>
  <si>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</si>
  <si>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</si>
  <si>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</si>
  <si>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</si>
  <si>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</si>
  <si>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</si>
  <si>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</si>
  <si>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</si>
  <si>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</si>
  <si>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</si>
  <si>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</si>
  <si>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</si>
  <si>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</si>
  <si>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</si>
  <si>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</si>
  <si>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</si>
  <si>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</si>
  <si>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</si>
  <si>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</si>
  <si>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</si>
  <si>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</si>
  <si>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</si>
  <si>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</si>
  <si>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</si>
  <si>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</si>
  <si>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</si>
  <si>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</si>
  <si>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</si>
  <si>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</si>
  <si>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</si>
  <si>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</si>
  <si>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</si>
  <si>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</si>
  <si>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</si>
  <si>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</si>
  <si>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</si>
  <si>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</si>
  <si>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</si>
  <si>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</si>
  <si>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</si>
  <si>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</si>
  <si>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</si>
  <si>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</si>
  <si>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</si>
  <si>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</si>
  <si>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</si>
  <si>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</si>
  <si>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</si>
  <si>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</si>
  <si>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</si>
  <si>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</si>
  <si>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</si>
  <si>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</si>
  <si>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</si>
  <si>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</si>
  <si>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</si>
  <si>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</si>
  <si>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</si>
  <si>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</si>
  <si>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</si>
  <si>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</si>
  <si>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</si>
  <si>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</si>
  <si>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</si>
  <si>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</si>
  <si>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</si>
  <si>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</si>
  <si>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</si>
  <si>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</si>
  <si>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</si>
  <si>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</si>
  <si>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</si>
  <si>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</si>
  <si>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</si>
  <si>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</si>
  <si>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</si>
  <si>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</si>
  <si>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</si>
  <si>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</si>
  <si>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</si>
  <si>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</si>
  <si>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</si>
  <si>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</si>
  <si>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</si>
  <si>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</si>
  <si>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</si>
  <si>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</si>
  <si>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</si>
  <si>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</si>
  <si>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</si>
  <si>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</si>
  <si>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</si>
  <si>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</si>
  <si>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</si>
  <si>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</si>
  <si>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</si>
  <si>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</si>
  <si>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</si>
  <si>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</si>
  <si>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</si>
  <si>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</si>
  <si>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</si>
  <si>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</si>
  <si>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</si>
  <si>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</si>
  <si>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</si>
  <si>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</si>
  <si>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</si>
  <si>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</si>
  <si>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</si>
  <si>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</si>
  <si>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</si>
  <si>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</si>
  <si>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</si>
  <si>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</si>
  <si>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</si>
  <si>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</si>
  <si>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</si>
  <si>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</si>
  <si>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</si>
  <si>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</si>
  <si>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</si>
  <si>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</si>
  <si>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</si>
  <si>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</si>
  <si>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</si>
  <si>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</si>
  <si>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</si>
  <si>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</si>
  <si>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</si>
  <si>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</si>
  <si>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</si>
  <si>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</si>
  <si>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</si>
  <si>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</si>
  <si>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</si>
  <si>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</si>
  <si>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</si>
  <si>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</si>
  <si>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</si>
  <si>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</si>
  <si>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</si>
  <si>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</si>
  <si>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</si>
  <si>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</si>
  <si>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</si>
  <si>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</si>
  <si>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</si>
  <si>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</si>
  <si>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</si>
  <si>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</si>
  <si>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</si>
  <si>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</si>
  <si>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</si>
  <si>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</si>
  <si>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</si>
  <si>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</si>
  <si>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</si>
  <si>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</si>
  <si>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</si>
  <si>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</si>
  <si>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</si>
  <si>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</si>
  <si>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</si>
  <si>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</si>
  <si>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</si>
  <si>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</si>
  <si>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</si>
  <si>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</si>
  <si>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</si>
  <si>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</si>
  <si>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</si>
  <si>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</si>
  <si>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</si>
  <si>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</si>
  <si>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</si>
  <si>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</si>
  <si>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</si>
  <si>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</si>
  <si>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</si>
  <si>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</si>
  <si>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</si>
  <si>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</si>
  <si>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</si>
  <si>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</si>
  <si>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</si>
  <si>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</si>
  <si>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</si>
  <si>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</si>
  <si>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</si>
  <si>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</si>
  <si>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</si>
  <si>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</si>
  <si>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</si>
  <si>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</si>
  <si>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</si>
  <si>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</si>
  <si>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</si>
  <si>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</si>
  <si>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</si>
  <si>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</si>
  <si>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</si>
  <si>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</si>
  <si>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</si>
  <si>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</si>
  <si>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</si>
  <si>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</si>
  <si>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</si>
  <si>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</si>
  <si>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</si>
  <si>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</si>
  <si>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</si>
  <si>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</si>
  <si>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</si>
  <si>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</si>
  <si>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</si>
  <si>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</si>
  <si>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</si>
  <si>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</si>
  <si>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</si>
  <si>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</si>
  <si>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</si>
  <si>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</si>
  <si>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</si>
  <si>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</si>
  <si>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</si>
  <si>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</si>
  <si>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</si>
  <si>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</si>
  <si>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</si>
  <si>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</si>
  <si>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</si>
  <si>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</si>
  <si>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</si>
  <si>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</si>
  <si>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</si>
  <si>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</si>
  <si>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</si>
  <si>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</si>
  <si>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</si>
  <si>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</si>
  <si>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</si>
  <si>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</si>
  <si>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</si>
  <si>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</si>
  <si>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</si>
  <si>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</si>
  <si>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</si>
  <si>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</si>
  <si>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</si>
  <si>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</si>
  <si>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</si>
  <si>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</si>
  <si>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</si>
  <si>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</si>
  <si>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</si>
  <si>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</si>
  <si>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</si>
  <si>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</si>
  <si>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</si>
  <si>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</si>
  <si>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</si>
  <si>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</si>
  <si>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</si>
  <si>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</si>
  <si>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</si>
  <si>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</si>
  <si>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</si>
  <si>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</si>
  <si>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</si>
  <si>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</si>
  <si>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</si>
  <si>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</si>
  <si>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</si>
  <si>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</si>
  <si>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</si>
  <si>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</si>
  <si>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</si>
  <si>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</si>
  <si>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</si>
  <si>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</si>
  <si>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</si>
  <si>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</si>
  <si>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</si>
  <si>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</si>
  <si>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</si>
  <si>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</si>
  <si>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</si>
  <si>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</si>
  <si>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</si>
  <si>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</si>
  <si>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</si>
  <si>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</si>
  <si>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</si>
  <si>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</si>
  <si>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</si>
  <si>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</si>
  <si>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</si>
  <si>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</si>
  <si>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</si>
  <si>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</si>
  <si>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</si>
  <si>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</si>
  <si>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</si>
  <si>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</si>
  <si>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</si>
  <si>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</si>
  <si>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</si>
  <si>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</si>
  <si>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</si>
  <si>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</si>
  <si>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</si>
  <si>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</si>
  <si>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</si>
  <si>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</si>
  <si>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</si>
  <si>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</si>
  <si>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</si>
  <si>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</si>
  <si>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</si>
  <si>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</si>
  <si>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</si>
  <si>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</si>
  <si>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</si>
  <si>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</si>
  <si>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</si>
  <si>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</si>
  <si>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</si>
  <si>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</si>
  <si>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</si>
  <si>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</si>
  <si>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</si>
  <si>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</si>
  <si>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</si>
  <si>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</si>
  <si>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</si>
  <si>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</si>
  <si>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</si>
  <si>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</si>
  <si>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</si>
  <si>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</si>
  <si>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</si>
  <si>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</si>
  <si>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</si>
  <si>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</si>
  <si>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</si>
  <si>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</si>
  <si>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</si>
  <si>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</si>
  <si>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</si>
  <si>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</si>
  <si>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</si>
  <si>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</si>
  <si>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</si>
  <si>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</si>
  <si>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</si>
  <si>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</si>
  <si>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</si>
  <si>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</si>
  <si>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</si>
  <si>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</si>
  <si>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</si>
  <si>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</si>
  <si>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</si>
  <si>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</si>
  <si>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</si>
  <si>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</si>
  <si>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</si>
  <si>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</si>
  <si>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</si>
  <si>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</si>
  <si>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</si>
  <si>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</si>
  <si>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</si>
  <si>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</si>
  <si>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</si>
  <si>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</si>
  <si>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</si>
  <si>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</si>
  <si>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</si>
  <si>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</si>
  <si>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</si>
  <si>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</si>
  <si>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</si>
  <si>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</si>
  <si>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</si>
  <si>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</si>
  <si>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</si>
  <si>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</si>
  <si>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</si>
  <si>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</si>
  <si>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</si>
  <si>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</si>
  <si>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</si>
  <si>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</si>
  <si>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</si>
  <si>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</si>
  <si>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</si>
  <si>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</si>
  <si>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</si>
  <si>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</si>
  <si>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</si>
  <si>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</si>
  <si>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</si>
  <si>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</si>
  <si>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</si>
  <si>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</si>
  <si>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</si>
  <si>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</si>
  <si>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</si>
  <si>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</si>
  <si>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</si>
  <si>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</si>
  <si>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</si>
  <si>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</si>
  <si>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</si>
  <si>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</si>
  <si>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</si>
  <si>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</si>
  <si>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</si>
  <si>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</si>
  <si>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</si>
  <si>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</si>
  <si>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</si>
  <si>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</si>
  <si>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</si>
  <si>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</si>
  <si>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</si>
  <si>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</si>
  <si>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</si>
  <si>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</si>
  <si>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</si>
  <si>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</si>
  <si>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</si>
  <si>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</si>
  <si>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</si>
  <si>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</si>
  <si>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</si>
  <si>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</si>
  <si>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</si>
  <si>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</si>
  <si>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</si>
  <si>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</si>
  <si>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</si>
  <si>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</si>
  <si>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</si>
  <si>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</si>
  <si>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</si>
  <si>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</si>
  <si>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</si>
  <si>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</si>
  <si>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</si>
  <si>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</si>
  <si>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</si>
  <si>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</si>
  <si>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</si>
  <si>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</si>
  <si>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</si>
  <si>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</si>
  <si>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</si>
  <si>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</si>
  <si>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</si>
  <si>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</si>
  <si>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</si>
  <si>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</si>
  <si>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</si>
  <si>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</si>
  <si>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</si>
  <si>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</si>
  <si>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</si>
  <si>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</si>
  <si>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</si>
  <si>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</si>
  <si>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</si>
  <si>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</si>
  <si>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</si>
  <si>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</si>
  <si>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</si>
  <si>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</si>
  <si>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</si>
  <si>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</si>
  <si>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</si>
  <si>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</si>
  <si>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</si>
  <si>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</si>
  <si>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</si>
  <si>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</si>
  <si>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</si>
  <si>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</si>
  <si>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</si>
  <si>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</si>
  <si>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</si>
  <si>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</si>
  <si>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</si>
  <si>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</si>
  <si>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</si>
  <si>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</si>
  <si>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</si>
  <si>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</si>
  <si>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</si>
  <si>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</si>
  <si>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</si>
  <si>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</si>
  <si>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</si>
  <si>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</si>
  <si>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</si>
  <si>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</si>
  <si>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</si>
  <si>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</si>
  <si>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</si>
  <si>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</si>
  <si>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</si>
  <si>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</si>
  <si>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</si>
  <si>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</si>
  <si>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</si>
  <si>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</si>
  <si>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</si>
  <si>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</si>
  <si>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</si>
  <si>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</si>
  <si>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</si>
  <si>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</si>
  <si>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</si>
  <si>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</si>
  <si>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</si>
  <si>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</si>
  <si>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</si>
  <si>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</si>
  <si>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</si>
  <si>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</si>
  <si>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</si>
  <si>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</si>
  <si>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</si>
  <si>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</si>
  <si>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</si>
  <si>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</si>
  <si>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</si>
  <si>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</si>
  <si>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</si>
  <si>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</si>
  <si>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</si>
  <si>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</si>
  <si>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</si>
  <si>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</si>
  <si>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</si>
  <si>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</si>
  <si>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</si>
  <si>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</si>
  <si>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</si>
  <si>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</si>
  <si>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</si>
  <si>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</si>
  <si>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</si>
  <si>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</si>
  <si>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</si>
  <si>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</si>
  <si>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</si>
  <si>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</si>
  <si>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</si>
  <si>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</si>
  <si>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</si>
  <si>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</si>
  <si>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</si>
  <si>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</si>
  <si>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</si>
  <si>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</si>
  <si>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</si>
  <si>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</si>
  <si>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</si>
  <si>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</si>
  <si>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</si>
  <si>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</si>
  <si>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</si>
  <si>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</si>
  <si>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</si>
  <si>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</si>
  <si>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</si>
  <si>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</si>
  <si>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</si>
  <si>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</si>
  <si>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</si>
  <si>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</si>
  <si>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</si>
  <si>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</si>
  <si>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</si>
  <si>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</si>
  <si>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</si>
  <si>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</si>
  <si>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</si>
  <si>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</si>
  <si>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</si>
  <si>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</si>
  <si>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</si>
  <si>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</si>
  <si>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</si>
  <si>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</si>
  <si>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</si>
  <si>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</si>
  <si>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</si>
  <si>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</si>
  <si>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</si>
  <si>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</si>
  <si>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</si>
  <si>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</si>
  <si>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</si>
  <si>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</si>
  <si>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</si>
  <si>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</si>
  <si>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</si>
  <si>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</si>
  <si>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</si>
  <si>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</si>
  <si>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</si>
  <si>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</si>
  <si>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</si>
  <si>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</si>
  <si>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</si>
  <si>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</si>
  <si>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</si>
  <si>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</si>
  <si>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</si>
  <si>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</si>
  <si>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</si>
  <si>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</si>
  <si>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</si>
  <si>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</si>
  <si>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</si>
  <si>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</si>
  <si>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</si>
  <si>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</si>
  <si>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</si>
  <si>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</si>
  <si>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</si>
  <si>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</si>
  <si>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</si>
  <si>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</si>
  <si>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</si>
  <si>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</si>
  <si>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</si>
  <si>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</si>
  <si>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</si>
  <si>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</si>
  <si>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</si>
  <si>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</si>
  <si>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</si>
  <si>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</si>
  <si>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</si>
  <si>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</si>
  <si>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</si>
  <si>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</si>
  <si>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</si>
  <si>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</si>
  <si>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</si>
  <si>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</si>
  <si>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</si>
  <si>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</si>
  <si>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</si>
  <si>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</si>
  <si>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</si>
  <si>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</si>
  <si>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</si>
  <si>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</si>
  <si>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</si>
  <si>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</si>
  <si>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</si>
  <si>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</si>
  <si>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</si>
  <si>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</si>
  <si>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</si>
  <si>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</si>
  <si>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</si>
  <si>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</si>
  <si>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</si>
  <si>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</si>
  <si>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</si>
  <si>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</si>
  <si>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</si>
  <si>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</si>
  <si>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</si>
  <si>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</si>
  <si>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</si>
  <si>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</si>
  <si>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</si>
  <si>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</si>
  <si>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</si>
  <si>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</si>
  <si>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</si>
  <si>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</si>
  <si>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</si>
  <si>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</si>
  <si>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</si>
  <si>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</si>
  <si>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</si>
  <si>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</si>
  <si>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</si>
  <si>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</si>
  <si>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</si>
  <si>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</si>
  <si>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</si>
  <si>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</si>
  <si>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</si>
  <si>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</si>
  <si>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</si>
  <si>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</si>
  <si>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</si>
  <si>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</si>
  <si>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</si>
  <si>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</si>
  <si>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</si>
  <si>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</si>
  <si>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</si>
  <si>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</si>
  <si>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</si>
  <si>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</si>
  <si>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</si>
  <si>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</si>
  <si>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</si>
  <si>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</si>
  <si>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</si>
  <si>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</si>
  <si>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</si>
  <si>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</si>
  <si>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</si>
  <si>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</si>
  <si>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</si>
  <si>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</si>
  <si>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</si>
  <si>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</si>
  <si>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</si>
  <si>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</si>
  <si>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</si>
  <si>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</si>
  <si>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</si>
  <si>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</si>
  <si>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</si>
  <si>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</si>
  <si>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</si>
  <si>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</si>
  <si>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</si>
  <si>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</si>
  <si>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</si>
  <si>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</si>
  <si>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</si>
  <si>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</si>
  <si>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</si>
  <si>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</si>
  <si>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</si>
  <si>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</si>
  <si>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</si>
  <si>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</si>
  <si>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</si>
  <si>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</si>
  <si>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</si>
  <si>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</si>
  <si>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</si>
  <si>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</si>
  <si>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</si>
  <si>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</si>
  <si>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</si>
  <si>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</si>
  <si>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</si>
  <si>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</si>
  <si>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</si>
  <si>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</si>
  <si>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</si>
  <si>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</si>
  <si>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</si>
  <si>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</si>
  <si>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</si>
  <si>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</si>
  <si>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</si>
  <si>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</si>
  <si>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</si>
  <si>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</si>
  <si>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</si>
  <si>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</si>
  <si>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</si>
  <si>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</si>
  <si>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</si>
  <si>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</si>
  <si>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</si>
  <si>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</si>
  <si>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</si>
  <si>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</si>
  <si>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</si>
  <si>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</si>
  <si>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</si>
  <si>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</si>
  <si>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</si>
  <si>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</si>
  <si>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</si>
  <si>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</si>
  <si>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</si>
  <si>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</si>
  <si>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</si>
  <si>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</si>
  <si>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</si>
  <si>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</si>
  <si>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</si>
  <si>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</si>
  <si>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</si>
  <si>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</si>
  <si>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</si>
  <si>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</si>
  <si>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</si>
  <si>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</si>
  <si>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</si>
  <si>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</si>
  <si>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</si>
  <si>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</si>
  <si>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</si>
  <si>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</si>
  <si>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</si>
  <si>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</si>
  <si>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</si>
  <si>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</si>
  <si>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</si>
  <si>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</si>
  <si>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</si>
  <si>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</si>
  <si>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</si>
  <si>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</si>
  <si>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</si>
  <si>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</si>
  <si>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</si>
  <si>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</si>
  <si>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</si>
  <si>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</si>
  <si>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</si>
  <si>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</si>
  <si>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</si>
  <si>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</si>
  <si>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</si>
  <si>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</si>
  <si>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</si>
  <si>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</si>
  <si>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</si>
  <si>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</si>
  <si>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</si>
  <si>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</si>
  <si>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</si>
  <si>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</si>
  <si>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</si>
  <si>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</si>
  <si>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</si>
  <si>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</si>
  <si>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</si>
  <si>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</si>
  <si>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</si>
  <si>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</si>
  <si>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</si>
  <si>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</si>
  <si>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</si>
  <si>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</si>
  <si>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</si>
  <si>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</si>
  <si>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</si>
  <si>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</si>
  <si>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</si>
  <si>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</si>
  <si>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</si>
  <si>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</si>
  <si>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</si>
  <si>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</si>
  <si>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</si>
  <si>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</si>
  <si>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</si>
  <si>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</si>
  <si>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</si>
  <si>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</si>
  <si>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</si>
  <si>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</si>
  <si>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</si>
  <si>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</si>
  <si>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</si>
  <si>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</si>
  <si>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</si>
  <si>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</si>
  <si>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</si>
  <si>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</si>
  <si>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</si>
  <si>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</si>
  <si>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</si>
  <si>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</si>
  <si>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</si>
  <si>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</si>
  <si>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</si>
  <si>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</si>
  <si>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</si>
  <si>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</si>
  <si>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</si>
  <si>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</si>
  <si>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</si>
  <si>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</si>
  <si>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</si>
  <si>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</si>
  <si>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</si>
  <si>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</si>
  <si>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</si>
  <si>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</si>
  <si>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</si>
  <si>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</si>
  <si>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</si>
  <si>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</si>
  <si>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</si>
  <si>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</si>
  <si>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</si>
  <si>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</si>
  <si>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</si>
  <si>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</si>
  <si>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</si>
  <si>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</si>
  <si>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</si>
  <si>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</si>
  <si>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</si>
  <si>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</si>
  <si>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</si>
  <si>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</si>
  <si>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</si>
  <si>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</si>
  <si>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</si>
  <si>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</si>
  <si>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</si>
  <si>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</si>
  <si>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</si>
  <si>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</si>
  <si>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</si>
  <si>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</si>
  <si>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</si>
  <si>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</si>
  <si>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</si>
  <si>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</si>
  <si>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</si>
  <si>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</si>
  <si>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</si>
  <si>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</si>
  <si>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</si>
  <si>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</si>
  <si>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</si>
  <si>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</si>
  <si>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</si>
  <si>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</si>
  <si>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</si>
  <si>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</si>
  <si>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</si>
  <si>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</si>
  <si>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</si>
  <si>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</si>
  <si>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</si>
  <si>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</si>
  <si>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</si>
  <si>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</si>
  <si>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</si>
  <si>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</si>
  <si>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</si>
  <si>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</si>
  <si>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</si>
  <si>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</si>
  <si>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</si>
  <si>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</si>
  <si>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</si>
  <si>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</si>
  <si>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</si>
  <si>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</si>
  <si>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</si>
  <si>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</si>
  <si>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</si>
  <si>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</si>
  <si>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</si>
  <si>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</si>
  <si>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</si>
  <si>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</si>
  <si>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</si>
  <si>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</si>
  <si>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</si>
  <si>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</si>
  <si>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</si>
  <si>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</si>
  <si>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</si>
  <si>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</si>
  <si>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</si>
  <si>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</si>
  <si>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</si>
  <si>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</si>
  <si>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</si>
  <si>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</si>
  <si>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</si>
  <si>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</si>
  <si>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</si>
  <si>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</si>
  <si>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</si>
  <si>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</si>
  <si>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</si>
  <si>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</si>
  <si>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</si>
  <si>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</si>
  <si>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</si>
  <si>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</si>
  <si>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</si>
  <si>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</si>
  <si>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</si>
  <si>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</si>
  <si>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</si>
  <si>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</si>
  <si>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</si>
  <si>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</si>
  <si>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</si>
  <si>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</si>
  <si>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</si>
  <si>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</si>
  <si>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</si>
  <si>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</si>
  <si>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</si>
  <si>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</si>
  <si>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</si>
  <si>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</si>
  <si>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</si>
  <si>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</si>
  <si>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</si>
  <si>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</si>
  <si>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</si>
  <si>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</si>
  <si>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</si>
  <si>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</si>
  <si>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</si>
  <si>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</si>
  <si>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</si>
  <si>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</si>
  <si>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</si>
  <si>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</si>
  <si>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</si>
  <si>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</si>
  <si>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</si>
  <si>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</si>
  <si>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</si>
  <si>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</si>
  <si>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</si>
  <si>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</si>
  <si>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</si>
  <si>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</si>
  <si>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</si>
  <si>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</si>
  <si>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</si>
  <si>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</si>
  <si>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</si>
  <si>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</si>
  <si>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</si>
  <si>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</si>
  <si>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</si>
  <si>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</si>
  <si>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</si>
  <si>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</si>
  <si>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</si>
  <si>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</si>
  <si>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</si>
  <si>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</si>
  <si>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</si>
  <si>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</si>
  <si>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</si>
  <si>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</si>
  <si>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</si>
  <si>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</si>
  <si>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</si>
  <si>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</si>
  <si>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</si>
  <si>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</si>
  <si>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</si>
  <si>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</si>
  <si>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</si>
  <si>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</si>
  <si>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</si>
  <si>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</si>
  <si>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</si>
  <si>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</si>
  <si>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</si>
  <si>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</si>
  <si>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</si>
  <si>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</si>
  <si>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</si>
  <si>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</si>
  <si>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</si>
  <si>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</si>
  <si>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</si>
  <si>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</si>
  <si>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</si>
  <si>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</si>
  <si>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</si>
  <si>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</si>
  <si>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</si>
  <si>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</si>
  <si>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</si>
  <si>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</si>
  <si>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</si>
  <si>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</si>
  <si>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</si>
  <si>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</si>
  <si>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</si>
  <si>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</si>
  <si>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</si>
  <si>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</si>
  <si>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</si>
  <si>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</si>
  <si>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</si>
  <si>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</si>
  <si>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</si>
  <si>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</si>
  <si>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</si>
  <si>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</si>
  <si>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</si>
  <si>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</si>
  <si>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</si>
  <si>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</si>
  <si>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</si>
  <si>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</si>
  <si>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</si>
  <si>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</si>
  <si>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</si>
  <si>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</si>
  <si>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</si>
  <si>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</si>
  <si>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</si>
  <si>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</si>
  <si>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</si>
  <si>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</si>
  <si>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</si>
  <si>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</si>
  <si>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</si>
  <si>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</si>
  <si>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</si>
  <si>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</si>
  <si>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</si>
  <si>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</si>
  <si>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</si>
  <si>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</si>
  <si>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</si>
  <si>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</si>
  <si>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</si>
  <si>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</si>
  <si>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</si>
  <si>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</si>
  <si>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</si>
  <si>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</si>
  <si>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</si>
  <si>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</si>
  <si>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</si>
  <si>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</si>
  <si>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</si>
  <si>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</si>
  <si>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</si>
  <si>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</si>
  <si>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</si>
  <si>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</si>
  <si>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</si>
  <si>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</si>
  <si>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</si>
  <si>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</si>
  <si>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</si>
  <si>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</si>
  <si>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</si>
  <si>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</si>
  <si>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</si>
  <si>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</si>
  <si>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</si>
  <si>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</si>
  <si>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</si>
  <si>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</si>
  <si>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</si>
  <si>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</si>
  <si>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</si>
  <si>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</si>
  <si>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</si>
  <si>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</si>
  <si>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</si>
  <si>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</si>
  <si>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</si>
  <si>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</si>
  <si>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</si>
  <si>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</si>
  <si>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</si>
  <si>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</si>
  <si>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</si>
  <si>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</si>
  <si>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</si>
  <si>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</si>
  <si>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</si>
  <si>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</si>
  <si>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</si>
  <si>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</si>
  <si>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</si>
  <si>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</si>
  <si>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</si>
  <si>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</si>
  <si>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</si>
  <si>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</si>
  <si>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</si>
  <si>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</si>
  <si>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</si>
  <si>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</si>
  <si>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</si>
  <si>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</si>
  <si>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</si>
  <si>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</si>
  <si>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</si>
  <si>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</si>
  <si>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</si>
  <si>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</si>
  <si>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</si>
  <si>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</si>
  <si>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</si>
  <si>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</si>
  <si>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</si>
  <si>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</si>
  <si>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</si>
  <si>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</si>
  <si>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</si>
  <si>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</si>
  <si>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</si>
  <si>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</si>
  <si>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</si>
  <si>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</si>
  <si>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</si>
  <si>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</si>
  <si>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</si>
  <si>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</si>
  <si>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</si>
  <si>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</si>
  <si>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</si>
  <si>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</si>
  <si>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</si>
  <si>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</si>
  <si>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</si>
  <si>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</si>
  <si>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</si>
  <si>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</si>
  <si>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</si>
  <si>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</si>
  <si>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</si>
  <si>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</si>
  <si>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</si>
  <si>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</si>
  <si>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</si>
  <si>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</si>
  <si>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</si>
  <si>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</si>
  <si>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</si>
  <si>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</si>
  <si>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</si>
  <si>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</si>
  <si>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</si>
  <si>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</si>
  <si>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</si>
  <si>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</si>
  <si>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</si>
  <si>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</si>
  <si>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</si>
  <si>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</si>
  <si>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</si>
  <si>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</si>
  <si>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</si>
  <si>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</si>
  <si>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</si>
  <si>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</si>
  <si>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</si>
  <si>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</si>
  <si>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</si>
  <si>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</si>
  <si>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</si>
  <si>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</si>
  <si>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</si>
  <si>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</si>
  <si>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</si>
  <si>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</si>
  <si>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</si>
  <si>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</si>
  <si>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</si>
  <si>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</si>
  <si>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</si>
  <si>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</si>
  <si>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</si>
  <si>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</si>
  <si>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</si>
  <si>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</si>
  <si>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</si>
  <si>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</si>
  <si>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</si>
  <si>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</si>
  <si>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</si>
  <si>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</si>
  <si>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</si>
  <si>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</si>
  <si>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</si>
  <si>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</si>
  <si>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</si>
  <si>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</si>
  <si>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</si>
  <si>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</si>
  <si>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</si>
  <si>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</si>
  <si>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</si>
  <si>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</si>
  <si>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</si>
  <si>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</si>
  <si>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</si>
  <si>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</si>
  <si>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</si>
  <si>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</si>
  <si>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</si>
  <si>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</si>
  <si>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</si>
  <si>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</si>
  <si>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</si>
  <si>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</si>
  <si>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</si>
  <si>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</si>
  <si>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</si>
  <si>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</si>
  <si>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</si>
  <si>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</si>
  <si>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</si>
  <si>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</si>
  <si>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</si>
  <si>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</si>
  <si>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</si>
  <si>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</si>
  <si>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</si>
  <si>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</si>
  <si>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</si>
  <si>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</si>
  <si>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</si>
  <si>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</si>
  <si>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</si>
  <si>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</si>
  <si>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</si>
  <si>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</si>
  <si>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</si>
  <si>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</si>
  <si>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</si>
  <si>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</si>
  <si>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</si>
  <si>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</si>
  <si>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</si>
  <si>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</si>
  <si>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</si>
  <si>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</si>
  <si>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</si>
  <si>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</si>
  <si>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</si>
  <si>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</si>
  <si>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</si>
  <si>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</si>
  <si>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</si>
  <si>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</si>
  <si>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</si>
  <si>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</si>
  <si>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</si>
  <si>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</si>
  <si>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</si>
  <si>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</si>
  <si>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</si>
  <si>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</si>
  <si>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</si>
  <si>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</si>
  <si>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</si>
  <si>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</si>
  <si>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</si>
  <si>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</si>
  <si>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</si>
  <si>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</si>
  <si>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</si>
  <si>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</si>
  <si>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</si>
  <si>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</si>
  <si>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</si>
  <si>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</si>
  <si>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</si>
  <si>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</si>
  <si>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</si>
  <si>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</si>
  <si>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</si>
  <si>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</si>
  <si>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</si>
  <si>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</si>
  <si>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</si>
  <si>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</si>
  <si>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</si>
  <si>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</si>
  <si>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</si>
  <si>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</si>
  <si>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</si>
  <si>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</si>
  <si>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</si>
  <si>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</si>
  <si>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</si>
  <si>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</si>
  <si>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</si>
  <si>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</si>
  <si>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</si>
  <si>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</si>
  <si>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</si>
  <si>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</si>
  <si>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</si>
  <si>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</si>
  <si>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</si>
  <si>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</si>
  <si>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</si>
  <si>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</si>
  <si>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</si>
  <si>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</si>
  <si>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</si>
  <si>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</si>
  <si>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</si>
  <si>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</si>
  <si>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</si>
  <si>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</si>
  <si>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</si>
  <si>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</si>
  <si>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</si>
  <si>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</si>
  <si>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</si>
  <si>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</si>
  <si>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</si>
  <si>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</si>
  <si>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</si>
  <si>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</si>
  <si>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</si>
  <si>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</si>
  <si>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</si>
  <si>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</si>
  <si>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</si>
  <si>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</si>
  <si>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</si>
  <si>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</si>
  <si>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</si>
  <si>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</si>
  <si>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</si>
  <si>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</si>
  <si>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</si>
  <si>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</si>
  <si>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</si>
  <si>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</si>
  <si>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</si>
  <si>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</si>
  <si>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</si>
  <si>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</si>
  <si>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</si>
  <si>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</si>
  <si>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</si>
  <si>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</si>
  <si>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</si>
  <si>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</si>
  <si>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</si>
  <si>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</si>
  <si>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</si>
  <si>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</si>
  <si>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</si>
  <si>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</si>
  <si>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</si>
  <si>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</si>
  <si>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</si>
  <si>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</si>
  <si>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</si>
  <si>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</si>
  <si>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</si>
  <si>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</si>
  <si>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</si>
  <si>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</si>
  <si>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</si>
  <si>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</si>
  <si>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</si>
  <si>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</si>
  <si>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</si>
  <si>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</si>
  <si>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</si>
  <si>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</si>
  <si>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</si>
  <si>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</si>
  <si>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</si>
  <si>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</si>
  <si>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</si>
  <si>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</si>
  <si>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</si>
  <si>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</si>
  <si>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</si>
  <si>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</si>
  <si>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</si>
  <si>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</si>
  <si>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</si>
  <si>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</si>
  <si>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</si>
  <si>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</si>
  <si>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</si>
  <si>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</si>
  <si>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</si>
  <si>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</si>
  <si>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</si>
  <si>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</si>
  <si>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</si>
  <si>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</si>
  <si>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</si>
  <si>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</si>
  <si>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</si>
  <si>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</si>
  <si>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</si>
  <si>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</si>
  <si>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</si>
  <si>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</si>
  <si>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</si>
  <si>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</si>
  <si>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</si>
  <si>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</si>
  <si>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</si>
  <si>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</si>
  <si>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</si>
  <si>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</si>
  <si>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</si>
  <si>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</si>
  <si>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</si>
  <si>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</si>
  <si>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</si>
  <si>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</si>
  <si>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</si>
  <si>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</si>
  <si>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</si>
  <si>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</si>
  <si>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</si>
  <si>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</si>
  <si>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</si>
  <si>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</si>
  <si>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</si>
  <si>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</si>
  <si>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</si>
  <si>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</si>
  <si>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</si>
  <si>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</si>
  <si>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</si>
  <si>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</si>
  <si>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</si>
  <si>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</si>
  <si>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</si>
  <si>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</si>
  <si>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</si>
  <si>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</si>
  <si>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</si>
  <si>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</si>
  <si>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</si>
  <si>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</si>
  <si>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</si>
  <si>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</si>
  <si>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</si>
  <si>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</si>
  <si>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</si>
  <si>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</si>
  <si>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</si>
  <si>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</si>
  <si>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</si>
  <si>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</si>
  <si>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</si>
  <si>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</si>
  <si>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</si>
  <si>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</si>
  <si>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</si>
  <si>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</si>
  <si>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</si>
  <si>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</si>
  <si>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</si>
  <si>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</si>
  <si>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</si>
  <si>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</si>
  <si>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</si>
  <si>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</si>
  <si>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</si>
  <si>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</si>
  <si>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</si>
  <si>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</si>
  <si>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</si>
  <si>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</si>
  <si>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</si>
  <si>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</si>
  <si>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</si>
  <si>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</si>
  <si>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</si>
  <si>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</si>
  <si>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</si>
  <si>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</si>
  <si>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</si>
  <si>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</si>
  <si>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</si>
  <si>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</si>
  <si>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</si>
  <si>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</si>
  <si>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</si>
  <si>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</si>
  <si>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</si>
  <si>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</si>
  <si>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</si>
  <si>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</si>
  <si>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</si>
  <si>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</si>
  <si>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</si>
  <si>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</si>
  <si>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</si>
  <si>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</si>
  <si>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</si>
  <si>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</si>
  <si>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</si>
  <si>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</si>
  <si>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</si>
  <si>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</si>
  <si>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</si>
  <si>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</si>
  <si>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</si>
  <si>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</si>
  <si>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</si>
  <si>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</si>
  <si>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</si>
  <si>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</si>
  <si>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</si>
  <si>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</si>
  <si>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</si>
  <si>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</si>
  <si>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</si>
  <si>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</si>
  <si>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</si>
  <si>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</si>
  <si>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</si>
  <si>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</si>
  <si>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</si>
  <si>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</si>
  <si>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</si>
  <si>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</si>
  <si>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</si>
  <si>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</si>
  <si>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</si>
  <si>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</si>
  <si>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</si>
  <si>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</si>
  <si>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</si>
  <si>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</si>
  <si>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</si>
  <si>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</si>
  <si>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</si>
  <si>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</si>
  <si>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</si>
  <si>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</si>
  <si>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</si>
  <si>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</si>
  <si>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</si>
  <si>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</si>
  <si>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</si>
  <si>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</si>
  <si>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</si>
  <si>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</si>
  <si>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</si>
  <si>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</si>
  <si>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</si>
  <si>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</si>
  <si>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</si>
  <si>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</si>
  <si>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</si>
  <si>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</si>
  <si>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</si>
  <si>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</si>
  <si>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</si>
  <si>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</si>
  <si>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</si>
  <si>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</si>
  <si>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</si>
  <si>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</si>
  <si>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</si>
  <si>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</si>
  <si>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</si>
  <si>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</si>
  <si>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</si>
  <si>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</si>
  <si>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</si>
  <si>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</si>
  <si>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</si>
  <si>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</si>
  <si>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</si>
  <si>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</si>
  <si>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</si>
  <si>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</si>
  <si>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</si>
  <si>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</si>
  <si>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</si>
  <si>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</si>
  <si>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</si>
  <si>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</si>
  <si>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</si>
  <si>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</si>
  <si>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</si>
  <si>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</si>
  <si>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</si>
  <si>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</si>
  <si>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</si>
  <si>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</si>
  <si>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</si>
  <si>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</si>
  <si>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</si>
  <si>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</si>
  <si>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</si>
  <si>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</si>
  <si>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</si>
  <si>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</si>
  <si>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</si>
  <si>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</si>
  <si>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</si>
  <si>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</si>
  <si>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</si>
  <si>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</si>
  <si>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</si>
  <si>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</si>
  <si>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</si>
  <si>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</si>
  <si>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</si>
  <si>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</si>
  <si>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</si>
  <si>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</si>
  <si>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</si>
  <si>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</si>
  <si>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</si>
  <si>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</si>
  <si>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</si>
  <si>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</si>
  <si>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</si>
  <si>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</si>
  <si>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</si>
  <si>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</si>
  <si>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</si>
  <si>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</si>
  <si>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</si>
  <si>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</si>
  <si>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</si>
  <si>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</si>
  <si>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</si>
  <si>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</si>
  <si>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</si>
  <si>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</si>
  <si>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</si>
  <si>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</si>
  <si>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</si>
  <si>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</si>
  <si>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</si>
  <si>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</si>
  <si>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</si>
  <si>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</si>
  <si>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</si>
  <si>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</si>
  <si>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</si>
  <si>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</si>
  <si>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</si>
  <si>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</si>
  <si>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</si>
  <si>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</si>
  <si>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</si>
  <si>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</si>
  <si>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</si>
  <si>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</si>
  <si>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</si>
  <si>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</si>
  <si>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</si>
  <si>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</si>
  <si>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</si>
  <si>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</si>
  <si>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</si>
  <si>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</si>
  <si>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</si>
  <si>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</si>
  <si>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</si>
  <si>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</si>
  <si>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</si>
  <si>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</si>
  <si>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</si>
  <si>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</si>
  <si>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</si>
  <si>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</si>
  <si>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</si>
  <si>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</si>
  <si>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</si>
  <si>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</si>
  <si>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</si>
  <si>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</si>
  <si>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</si>
  <si>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</si>
  <si>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</si>
  <si>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</si>
  <si>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</si>
  <si>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</si>
  <si>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</si>
  <si>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</si>
  <si>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</si>
  <si>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</si>
  <si>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</si>
  <si>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</si>
  <si>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</si>
  <si>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</si>
  <si>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</si>
  <si>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</si>
  <si>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</si>
  <si>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</si>
  <si>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</si>
  <si>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</si>
  <si>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</si>
  <si>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</si>
  <si>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</si>
  <si>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</si>
  <si>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</si>
  <si>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</si>
  <si>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</si>
  <si>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</si>
  <si>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</si>
  <si>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</si>
  <si>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</si>
  <si>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</si>
  <si>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</si>
  <si>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</si>
  <si>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</si>
  <si>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</si>
  <si>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</si>
  <si>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</si>
  <si>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</si>
  <si>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</si>
  <si>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</si>
  <si>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</si>
  <si>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</si>
  <si>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</si>
  <si>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</si>
  <si>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</si>
  <si>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</si>
  <si>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</si>
  <si>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</si>
  <si>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</si>
  <si>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</si>
  <si>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</si>
  <si>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</si>
  <si>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</si>
  <si>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</si>
  <si>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</si>
  <si>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</si>
  <si>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</si>
  <si>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</si>
  <si>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</si>
  <si>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</si>
  <si>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</si>
  <si>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</si>
  <si>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</si>
  <si>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</si>
  <si>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</si>
  <si>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</si>
  <si>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</si>
  <si>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</si>
  <si>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</si>
  <si>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</si>
  <si>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</si>
  <si>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</si>
  <si>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</si>
  <si>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</si>
  <si>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</si>
  <si>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</si>
  <si>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</si>
  <si>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</si>
  <si>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</si>
  <si>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</si>
  <si>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</si>
  <si>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</si>
  <si>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</si>
  <si>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</si>
  <si>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</si>
  <si>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</si>
  <si>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</si>
  <si>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</si>
  <si>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</si>
  <si>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</si>
  <si>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</si>
  <si>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</si>
  <si>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</si>
  <si>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</si>
  <si>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</si>
  <si>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</si>
  <si>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</si>
  <si>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</si>
  <si>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</si>
  <si>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</si>
  <si>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</si>
  <si>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</si>
  <si>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</si>
  <si>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</si>
  <si>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</si>
  <si>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</si>
  <si>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</si>
  <si>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</si>
  <si>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</si>
  <si>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</si>
  <si>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</si>
  <si>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</si>
  <si>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</si>
  <si>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</si>
  <si>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</si>
  <si>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</si>
  <si>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</si>
  <si>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</si>
  <si>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</si>
  <si>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</si>
  <si>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</si>
  <si>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</si>
  <si>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</si>
  <si>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</si>
  <si>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</si>
  <si>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</si>
  <si>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</si>
  <si>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</si>
  <si>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</si>
  <si>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</si>
  <si>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</si>
  <si>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</si>
  <si>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</si>
  <si>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</si>
  <si>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</si>
  <si>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</si>
  <si>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</si>
  <si>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</si>
  <si>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</si>
  <si>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</si>
  <si>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</si>
  <si>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</si>
  <si>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</si>
  <si>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</si>
  <si>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</si>
  <si>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</si>
  <si>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</si>
  <si>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</si>
  <si>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</si>
  <si>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</si>
  <si>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</si>
  <si>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</si>
  <si>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</si>
  <si>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</si>
  <si>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</si>
  <si>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</si>
  <si>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</si>
  <si>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</si>
  <si>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</si>
  <si>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</si>
  <si>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</si>
  <si>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</si>
  <si>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</si>
  <si>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</si>
  <si>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</si>
  <si>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</si>
  <si>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</si>
  <si>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</si>
  <si>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</si>
  <si>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</si>
  <si>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</si>
  <si>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</si>
  <si>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</si>
  <si>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</si>
  <si>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</si>
  <si>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</si>
  <si>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</si>
  <si>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</si>
  <si>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</si>
  <si>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</si>
  <si>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</si>
  <si>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</si>
  <si>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</si>
  <si>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</si>
  <si>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</si>
  <si>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</si>
  <si>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</si>
  <si>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</si>
  <si>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</si>
  <si>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</si>
  <si>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</si>
  <si>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</si>
  <si>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</si>
  <si>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</si>
  <si>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</si>
  <si>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</si>
  <si>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</si>
  <si>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</si>
  <si>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</si>
  <si>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</si>
  <si>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</si>
  <si>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</si>
  <si>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</si>
  <si>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</si>
  <si>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</si>
  <si>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</si>
  <si>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</si>
  <si>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</si>
  <si>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</si>
  <si>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</si>
  <si>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</si>
  <si>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</si>
  <si>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</si>
  <si>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</si>
  <si>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</si>
  <si>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</si>
  <si>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</si>
  <si>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</si>
  <si>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</si>
  <si>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</si>
  <si>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</si>
  <si>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</si>
  <si>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</si>
  <si>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</si>
  <si>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</si>
  <si>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</si>
  <si>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</si>
  <si>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</si>
  <si>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</si>
  <si>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</si>
  <si>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</si>
  <si>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</si>
  <si>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</si>
  <si>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</si>
  <si>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</si>
  <si>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</si>
  <si>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</si>
  <si>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</si>
  <si>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</si>
  <si>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</si>
  <si>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</si>
  <si>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</si>
  <si>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</si>
  <si>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</si>
  <si>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</si>
  <si>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</si>
  <si>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</si>
  <si>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</si>
  <si>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</si>
  <si>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</si>
  <si>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</si>
  <si>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</si>
  <si>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</si>
  <si>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</si>
  <si>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</si>
  <si>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</si>
  <si>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</si>
  <si>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</si>
  <si>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</si>
  <si>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</si>
  <si>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</si>
  <si>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</si>
  <si>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</si>
  <si>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</si>
  <si>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</si>
  <si>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</si>
  <si>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</si>
  <si>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</si>
  <si>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</si>
  <si>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</si>
  <si>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</si>
  <si>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</si>
  <si>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</si>
  <si>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</si>
  <si>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</si>
  <si>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</si>
  <si>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</si>
  <si>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</si>
  <si>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</si>
  <si>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</si>
  <si>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</si>
  <si>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</si>
  <si>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</si>
  <si>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</si>
  <si>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</si>
  <si>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</si>
  <si>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</si>
  <si>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</si>
  <si>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</si>
  <si>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</si>
  <si>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</si>
  <si>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</si>
  <si>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</si>
  <si>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</si>
  <si>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</si>
  <si>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</si>
  <si>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</si>
  <si>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</si>
  <si>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</si>
  <si>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</si>
  <si>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</si>
  <si>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</si>
  <si>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</si>
  <si>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</si>
  <si>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</si>
  <si>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</si>
  <si>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</si>
  <si>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</si>
  <si>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</si>
  <si>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</si>
  <si>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</si>
  <si>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</si>
  <si>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</si>
  <si>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</si>
  <si>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</si>
  <si>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</si>
  <si>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</si>
  <si>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</si>
  <si>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</si>
  <si>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</si>
  <si>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</si>
  <si>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</si>
  <si>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</si>
  <si>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</si>
  <si>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</si>
  <si>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</si>
  <si>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</si>
  <si>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</si>
  <si>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</si>
  <si>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</si>
  <si>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</si>
  <si>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</si>
  <si>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</si>
  <si>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</si>
  <si>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</si>
  <si>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</si>
  <si>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</si>
  <si>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</si>
  <si>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</si>
  <si>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</si>
  <si>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</si>
  <si>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</si>
  <si>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</si>
  <si>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</si>
  <si>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</si>
  <si>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</si>
  <si>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</si>
  <si>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</si>
  <si>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</si>
  <si>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</si>
  <si>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</si>
  <si>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</si>
  <si>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</si>
  <si>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</si>
  <si>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</si>
  <si>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</si>
  <si>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</si>
  <si>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</si>
  <si>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</si>
  <si>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</si>
  <si>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</si>
  <si>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</si>
  <si>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</si>
  <si>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</si>
  <si>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</si>
  <si>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</si>
  <si>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</si>
  <si>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</si>
  <si>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</si>
  <si>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</si>
  <si>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</si>
  <si>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</si>
  <si>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</si>
  <si>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</si>
  <si>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</si>
  <si>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</si>
  <si>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</si>
  <si>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</si>
  <si>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</si>
  <si>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</si>
  <si>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</si>
  <si>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</si>
  <si>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</si>
  <si>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</si>
  <si>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</si>
  <si>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</si>
  <si>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</si>
  <si>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</si>
  <si>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</si>
  <si>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</si>
  <si>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</si>
  <si>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</si>
  <si>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</si>
  <si>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</si>
  <si>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</si>
  <si>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</si>
  <si>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</si>
  <si>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</si>
  <si>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</si>
  <si>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</si>
  <si>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</si>
  <si>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</si>
  <si>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</si>
  <si>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</si>
  <si>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</si>
  <si>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</si>
  <si>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</si>
  <si>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</si>
  <si>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</si>
  <si>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</si>
  <si>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</si>
  <si>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</si>
  <si>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</si>
  <si>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</si>
  <si>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</si>
  <si>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</si>
  <si>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</si>
  <si>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</si>
  <si>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</si>
  <si>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</si>
  <si>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</si>
  <si>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</si>
  <si>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</si>
  <si>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</si>
  <si>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</si>
  <si>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</si>
  <si>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</si>
  <si>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</si>
  <si>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</si>
  <si>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</si>
  <si>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</si>
  <si>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</si>
  <si>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</si>
  <si>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</si>
  <si>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</si>
  <si>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</si>
  <si>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</si>
  <si>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</si>
  <si>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</si>
  <si>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</si>
  <si>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</si>
  <si>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</si>
  <si>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</si>
  <si>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</si>
  <si>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</si>
  <si>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</si>
  <si>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</si>
  <si>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</si>
  <si>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</si>
  <si>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</si>
  <si>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</si>
  <si>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</si>
  <si>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</si>
  <si>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</si>
  <si>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</si>
  <si>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</si>
  <si>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</si>
  <si>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</si>
  <si>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</si>
  <si>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</si>
  <si>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</si>
  <si>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</si>
  <si>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</si>
  <si>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</si>
  <si>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</si>
  <si>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</si>
  <si>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</si>
  <si>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</si>
  <si>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</si>
  <si>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</si>
  <si>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</si>
  <si>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</si>
  <si>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</si>
  <si>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</si>
  <si>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</si>
  <si>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</si>
  <si>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</si>
  <si>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</si>
  <si>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</si>
  <si>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</si>
  <si>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</si>
  <si>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</si>
  <si>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</si>
  <si>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</si>
  <si>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</si>
  <si>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</si>
  <si>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</si>
  <si>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</si>
  <si>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</si>
  <si>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</si>
  <si>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</si>
  <si>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</si>
  <si>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</si>
  <si>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</si>
  <si>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</si>
  <si>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</si>
  <si>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</si>
  <si>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</si>
  <si>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</si>
  <si>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</si>
  <si>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</si>
  <si>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</si>
  <si>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</si>
  <si>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</si>
  <si>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</si>
  <si>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</si>
  <si>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</si>
  <si>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</si>
  <si>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</si>
  <si>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</si>
  <si>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</si>
  <si>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</si>
  <si>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</si>
  <si>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</si>
  <si>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</si>
  <si>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</si>
  <si>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</si>
  <si>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</si>
  <si>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</si>
  <si>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</si>
  <si>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</si>
  <si>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</si>
  <si>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</si>
  <si>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</si>
  <si>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</si>
  <si>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</si>
  <si>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</si>
  <si>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</si>
  <si>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</si>
  <si>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</si>
  <si>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</si>
  <si>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</si>
  <si>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</si>
  <si>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</si>
  <si>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</si>
  <si>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</si>
  <si>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</si>
  <si>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</si>
  <si>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</si>
  <si>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</si>
  <si>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</si>
  <si>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</si>
  <si>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</si>
  <si>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</si>
  <si>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</si>
  <si>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</si>
  <si>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</si>
  <si>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</si>
  <si>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</si>
  <si>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</si>
  <si>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</si>
  <si>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</si>
  <si>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</si>
  <si>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</si>
  <si>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</si>
  <si>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</si>
  <si>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</si>
  <si>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</si>
  <si>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</si>
  <si>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</si>
  <si>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</si>
  <si>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</si>
  <si>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</si>
  <si>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</si>
  <si>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</si>
  <si>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</si>
  <si>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</si>
  <si>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</si>
  <si>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</si>
  <si>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</si>
  <si>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</si>
  <si>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</si>
  <si>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</si>
  <si>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</si>
  <si>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</si>
  <si>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</si>
  <si>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</si>
  <si>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</si>
  <si>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</si>
  <si>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</si>
  <si>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</si>
  <si>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</si>
  <si>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</si>
  <si>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</si>
  <si>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</si>
  <si>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</si>
  <si>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</si>
  <si>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</si>
  <si>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</si>
  <si>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</si>
  <si>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</si>
  <si>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</si>
  <si>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</si>
  <si>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</si>
  <si>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</si>
  <si>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</si>
  <si>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</si>
  <si>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</si>
  <si>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</si>
  <si>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</si>
  <si>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</si>
  <si>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</si>
  <si>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</si>
  <si>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</si>
  <si>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</si>
  <si>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</si>
  <si>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</si>
  <si>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</si>
  <si>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</si>
  <si>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</si>
  <si>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</si>
  <si>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</si>
  <si>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</si>
  <si>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</si>
  <si>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</si>
  <si>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</si>
  <si>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</si>
  <si>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</si>
  <si>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</si>
  <si>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</si>
  <si>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</si>
  <si>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</si>
  <si>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</si>
  <si>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</si>
  <si>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</si>
  <si>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</si>
  <si>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</si>
  <si>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</si>
  <si>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</si>
  <si>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</si>
  <si>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</si>
  <si>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</si>
  <si>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</si>
  <si>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</si>
  <si>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</si>
  <si>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</si>
  <si>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</si>
  <si>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</si>
  <si>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</si>
  <si>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</si>
  <si>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</si>
  <si>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</si>
  <si>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</si>
  <si>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</si>
  <si>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</si>
  <si>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</si>
  <si>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</si>
  <si>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</si>
  <si>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</si>
  <si>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</si>
  <si>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</si>
  <si>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</si>
  <si>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</si>
  <si>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</si>
  <si>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</si>
  <si>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</si>
  <si>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</si>
  <si>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</si>
  <si>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</si>
  <si>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</si>
  <si>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</si>
  <si>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</si>
  <si>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</si>
  <si>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</si>
  <si>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</si>
  <si>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</si>
  <si>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</si>
  <si>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</si>
  <si>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</si>
  <si>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</si>
  <si>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</si>
  <si>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</si>
  <si>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</si>
  <si>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</si>
  <si>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</si>
  <si>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</si>
  <si>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</si>
  <si>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</si>
  <si>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</si>
  <si>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</si>
  <si>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</si>
  <si>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</si>
  <si>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</si>
  <si>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</si>
  <si>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</si>
  <si>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</si>
  <si>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</si>
  <si>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</si>
  <si>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</si>
  <si>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</si>
  <si>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</si>
  <si>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</si>
  <si>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</si>
  <si>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</si>
  <si>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</si>
  <si>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</si>
  <si>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</si>
  <si>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</si>
  <si>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</si>
  <si>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</si>
  <si>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</si>
  <si>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</si>
  <si>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</si>
  <si>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</si>
  <si>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</si>
  <si>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</si>
  <si>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</si>
  <si>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</si>
  <si>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</si>
  <si>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</si>
  <si>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</si>
  <si>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</si>
  <si>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</si>
  <si>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</si>
  <si>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</si>
  <si>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</si>
  <si>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</si>
  <si>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</si>
  <si>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</si>
  <si>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</si>
  <si>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</si>
  <si>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</si>
  <si>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</si>
  <si>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</si>
  <si>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</si>
  <si>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</si>
  <si>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</si>
  <si>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</si>
  <si>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</si>
  <si>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</si>
  <si>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</si>
  <si>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</si>
  <si>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</si>
  <si>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</si>
  <si>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</si>
  <si>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</si>
  <si>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</si>
  <si>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</si>
  <si>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</si>
  <si>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</si>
  <si>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</si>
  <si>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</si>
  <si>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</si>
  <si>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</si>
  <si>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</si>
  <si>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</si>
  <si>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</si>
  <si>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</si>
  <si>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</si>
  <si>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</si>
  <si>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</si>
  <si>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</si>
  <si>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</si>
  <si>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</si>
  <si>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</si>
  <si>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</si>
  <si>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</si>
  <si>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</si>
  <si>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</si>
  <si>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</si>
  <si>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</si>
  <si>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</si>
  <si>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</si>
  <si>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</si>
  <si>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</si>
  <si>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</si>
  <si>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</si>
  <si>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</si>
  <si>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</si>
  <si>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</si>
  <si>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</si>
  <si>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</si>
  <si>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</si>
  <si>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</si>
  <si>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</si>
  <si>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</si>
  <si>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</si>
  <si>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</si>
  <si>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</si>
  <si>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</si>
  <si>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</si>
  <si>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</si>
  <si>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</si>
  <si>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</si>
  <si>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</si>
  <si>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</si>
  <si>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</si>
  <si>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</si>
  <si>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</si>
  <si>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</si>
  <si>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</si>
  <si>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</si>
  <si>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</si>
  <si>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</si>
  <si>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</si>
  <si>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</si>
  <si>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</si>
  <si>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</si>
  <si>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</si>
  <si>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</si>
  <si>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</si>
  <si>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</si>
  <si>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</si>
  <si>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</si>
  <si>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</si>
  <si>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</si>
  <si>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</si>
  <si>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</si>
  <si>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</si>
  <si>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</si>
  <si>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</si>
  <si>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</si>
  <si>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</si>
  <si>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</si>
  <si>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</si>
  <si>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</si>
  <si>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</si>
  <si>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</si>
  <si>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</si>
  <si>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</si>
  <si>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</si>
  <si>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</si>
  <si>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</si>
  <si>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</si>
  <si>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</si>
  <si>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</si>
  <si>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</si>
  <si>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</si>
  <si>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</si>
  <si>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</si>
  <si>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</si>
  <si>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</si>
  <si>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</si>
  <si>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</si>
  <si>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</si>
  <si>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</si>
  <si>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</si>
  <si>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</si>
  <si>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</si>
  <si>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</si>
  <si>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</si>
  <si>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</si>
  <si>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</si>
  <si>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</si>
  <si>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</si>
  <si>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</si>
  <si>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</si>
  <si>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</si>
  <si>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</si>
  <si>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</si>
  <si>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</si>
  <si>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</si>
  <si>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</si>
  <si>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</si>
  <si>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</si>
  <si>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</si>
  <si>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</si>
  <si>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</si>
  <si>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</si>
  <si>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</si>
  <si>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</si>
  <si>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</si>
  <si>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</si>
  <si>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</si>
  <si>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</si>
  <si>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</si>
  <si>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</si>
  <si>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</si>
  <si>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</si>
  <si>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</si>
  <si>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</si>
  <si>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</si>
  <si>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</si>
  <si>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</si>
  <si>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</si>
  <si>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</si>
  <si>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</si>
  <si>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</si>
  <si>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</si>
  <si>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</si>
  <si>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</si>
  <si>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</si>
  <si>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</si>
  <si>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</si>
  <si>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</si>
  <si>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</si>
  <si>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</si>
  <si>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</si>
  <si>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</si>
  <si>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</si>
  <si>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</si>
  <si>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</si>
  <si>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</si>
  <si>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</si>
  <si>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</si>
  <si>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</si>
  <si>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</si>
  <si>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</si>
  <si>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</si>
  <si>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</si>
  <si>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</si>
  <si>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</si>
  <si>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</si>
  <si>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</si>
  <si>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</si>
  <si>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</si>
  <si>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</si>
  <si>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</si>
  <si>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</si>
  <si>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</si>
  <si>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</si>
  <si>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</si>
  <si>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</si>
  <si>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</si>
  <si>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</si>
  <si>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</si>
  <si>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</si>
  <si>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</si>
  <si>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</si>
  <si>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</si>
  <si>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</si>
  <si>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</si>
  <si>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</si>
  <si>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</si>
  <si>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</si>
  <si>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</si>
  <si>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</si>
  <si>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</si>
  <si>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</si>
  <si>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</si>
  <si>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</si>
  <si>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</si>
  <si>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</si>
  <si>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</si>
  <si>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</si>
  <si>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</si>
  <si>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</si>
  <si>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</si>
  <si>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</si>
  <si>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</si>
  <si>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</si>
  <si>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</si>
  <si>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</si>
  <si>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</si>
  <si>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</si>
  <si>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</si>
  <si>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</si>
  <si>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</si>
  <si>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</si>
  <si>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</si>
  <si>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</si>
  <si>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</si>
  <si>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</si>
  <si>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</si>
  <si>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</si>
  <si>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</si>
  <si>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</si>
  <si>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</si>
  <si>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</si>
  <si>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</si>
  <si>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</si>
  <si>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</si>
  <si>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</si>
  <si>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</si>
  <si>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</si>
  <si>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</si>
  <si>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</si>
  <si>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</si>
  <si>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</si>
  <si>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</si>
  <si>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</si>
  <si>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</si>
  <si>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</si>
  <si>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</si>
  <si>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</si>
  <si>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</si>
  <si>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</si>
  <si>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</si>
  <si>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</si>
  <si>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</si>
  <si>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</si>
  <si>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</si>
  <si>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</si>
  <si>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</si>
  <si>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</si>
  <si>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</si>
  <si>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</si>
  <si>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</si>
  <si>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</si>
  <si>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</si>
  <si>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</si>
  <si>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</si>
  <si>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</si>
  <si>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</si>
  <si>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</si>
  <si>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</si>
  <si>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</si>
  <si>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</si>
  <si>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</si>
  <si>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</si>
  <si>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</si>
  <si>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</si>
  <si>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</si>
  <si>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</si>
  <si>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</si>
  <si>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</si>
  <si>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</si>
  <si>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</si>
  <si>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</si>
  <si>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</si>
  <si>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</si>
  <si>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</si>
  <si>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</si>
  <si>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</si>
  <si>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</si>
  <si>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</si>
  <si>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</si>
  <si>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</si>
  <si>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</si>
  <si>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</si>
  <si>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</si>
  <si>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</si>
  <si>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</si>
  <si>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</si>
  <si>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</si>
  <si>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</si>
  <si>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</si>
  <si>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</si>
  <si>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</si>
  <si>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</si>
  <si>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</si>
  <si>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</si>
  <si>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</si>
  <si>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</si>
  <si>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</si>
  <si>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</si>
  <si>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</si>
  <si>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</si>
  <si>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</si>
  <si>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</si>
  <si>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</si>
  <si>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</si>
  <si>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</si>
  <si>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</si>
  <si>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</si>
  <si>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</si>
  <si>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</si>
  <si>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</si>
  <si>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</si>
  <si>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</si>
  <si>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</si>
  <si>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</si>
  <si>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</si>
  <si>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</si>
  <si>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</si>
  <si>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</si>
  <si>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</si>
  <si>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</si>
  <si>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</si>
  <si>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</si>
  <si>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</si>
  <si>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</si>
  <si>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</si>
  <si>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</si>
  <si>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</si>
  <si>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</si>
  <si>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</si>
  <si>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</si>
  <si>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</si>
  <si>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</si>
  <si>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</si>
  <si>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</si>
  <si>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</si>
  <si>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</si>
  <si>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</si>
  <si>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</si>
  <si>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</si>
  <si>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</si>
  <si>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</si>
  <si>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</si>
  <si>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</si>
  <si>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</si>
  <si>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</si>
  <si>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</si>
  <si>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</si>
  <si>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</si>
  <si>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</si>
  <si>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</si>
  <si>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</si>
  <si>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</si>
  <si>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</si>
  <si>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</si>
  <si>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</si>
  <si>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</si>
  <si>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</si>
  <si>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</si>
  <si>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</si>
  <si>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</si>
  <si>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</si>
  <si>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</si>
  <si>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</si>
  <si>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</si>
  <si>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</si>
  <si>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</si>
  <si>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</si>
  <si>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</si>
  <si>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</si>
  <si>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</si>
  <si>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</si>
  <si>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</si>
  <si>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</si>
  <si>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</si>
  <si>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</si>
  <si>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</si>
  <si>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</si>
  <si>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</si>
  <si>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</si>
  <si>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</si>
  <si>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</si>
  <si>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</si>
  <si>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</si>
  <si>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</si>
  <si>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</si>
  <si>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</si>
  <si>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</si>
  <si>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</si>
  <si>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</si>
  <si>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</si>
  <si>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</si>
  <si>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</si>
  <si>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</si>
  <si>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</si>
  <si>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</si>
  <si>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</si>
  <si>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</si>
  <si>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</si>
  <si>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</si>
  <si>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</si>
  <si>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</si>
  <si>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</si>
  <si>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</si>
  <si>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</si>
  <si>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</si>
  <si>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</si>
  <si>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</si>
  <si>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</si>
  <si>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</si>
  <si>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</si>
  <si>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</si>
  <si>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</si>
  <si>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</si>
  <si>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</si>
  <si>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</si>
  <si>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</si>
  <si>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</si>
  <si>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</si>
  <si>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</si>
  <si>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</si>
  <si>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</si>
  <si>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</si>
  <si>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</si>
  <si>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</si>
  <si>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</si>
  <si>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</si>
  <si>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</si>
  <si>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</si>
  <si>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</si>
  <si>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</si>
  <si>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</si>
  <si>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</si>
  <si>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</si>
  <si>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</si>
  <si>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</si>
  <si>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</si>
  <si>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</si>
  <si>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</si>
  <si>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</si>
  <si>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</si>
  <si>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</si>
  <si>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</si>
  <si>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</si>
  <si>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</si>
  <si>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</si>
  <si>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</si>
  <si>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</si>
  <si>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</si>
  <si>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</si>
  <si>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</si>
  <si>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</si>
  <si>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</si>
  <si>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</si>
  <si>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</si>
  <si>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</si>
  <si>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</si>
  <si>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</si>
  <si>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</si>
  <si>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</si>
  <si>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</si>
  <si>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</si>
  <si>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</si>
  <si>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</si>
  <si>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</si>
  <si>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</si>
  <si>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</si>
  <si>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</si>
  <si>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</si>
  <si>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</si>
  <si>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</si>
  <si>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</si>
  <si>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</si>
  <si>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</si>
  <si>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</si>
  <si>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</si>
  <si>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</si>
  <si>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</si>
  <si>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</si>
  <si>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</si>
  <si>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</si>
  <si>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</si>
  <si>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</si>
  <si>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</si>
  <si>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</si>
  <si>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</si>
  <si>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</si>
  <si>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</si>
  <si>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</si>
  <si>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</si>
  <si>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</si>
  <si>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</si>
  <si>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</si>
  <si>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</si>
  <si>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</si>
  <si>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</si>
  <si>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</si>
  <si>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</si>
  <si>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</si>
  <si>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</si>
  <si>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</si>
  <si>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</si>
  <si>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</si>
  <si>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</si>
  <si>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</si>
  <si>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</si>
  <si>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</si>
  <si>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</si>
  <si>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</si>
  <si>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</si>
  <si>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</si>
  <si>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</si>
  <si>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</si>
  <si>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</si>
  <si>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</si>
  <si>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</si>
  <si>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</si>
  <si>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</si>
  <si>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</si>
  <si>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</si>
  <si>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</si>
  <si>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</si>
  <si>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</si>
  <si>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</si>
  <si>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</si>
  <si>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</si>
  <si>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</si>
  <si>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</si>
  <si>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</si>
  <si>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</si>
  <si>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</si>
  <si>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</si>
  <si>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</si>
  <si>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</si>
  <si>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</si>
  <si>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</si>
  <si>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</si>
  <si>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</si>
  <si>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</si>
  <si>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</si>
  <si>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</si>
  <si>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</si>
  <si>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</si>
  <si>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</si>
  <si>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</si>
  <si>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</si>
  <si>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</si>
  <si>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</si>
  <si>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</si>
  <si>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</si>
  <si>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</si>
  <si>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</si>
  <si>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</si>
  <si>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</si>
  <si>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</si>
  <si>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</si>
  <si>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</si>
  <si>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</si>
  <si>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</si>
  <si>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</si>
  <si>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</si>
  <si>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</si>
  <si>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</si>
  <si>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</si>
  <si>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</si>
  <si>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</si>
  <si>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</si>
  <si>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</si>
  <si>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</si>
  <si>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</si>
  <si>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</si>
  <si>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</si>
  <si>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</si>
  <si>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</si>
  <si>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</si>
  <si>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</si>
  <si>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</si>
  <si>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</si>
  <si>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</si>
  <si>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</si>
  <si>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</si>
  <si>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</si>
  <si>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</si>
  <si>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</si>
  <si>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</si>
  <si>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</si>
  <si>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</si>
  <si>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</si>
  <si>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</si>
  <si>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</si>
  <si>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</si>
  <si>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</si>
  <si>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</si>
  <si>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</si>
  <si>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</si>
  <si>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</si>
  <si>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</si>
  <si>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</si>
  <si>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</si>
  <si>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</si>
  <si>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</si>
  <si>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</si>
  <si>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</si>
  <si>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</si>
  <si>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</si>
  <si>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</si>
  <si>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</si>
  <si>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</si>
  <si>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</si>
  <si>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</si>
  <si>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</si>
  <si>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</si>
  <si>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</si>
  <si>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</si>
  <si>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</si>
  <si>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</si>
  <si>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</si>
  <si>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</si>
  <si>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</si>
  <si>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</si>
  <si>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</si>
  <si>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</si>
  <si>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</si>
  <si>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</si>
  <si>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</si>
  <si>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</si>
  <si>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</si>
  <si>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</si>
  <si>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</si>
  <si>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</si>
  <si>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</si>
  <si>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</si>
  <si>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</si>
  <si>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</si>
  <si>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</si>
  <si>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</si>
  <si>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</si>
  <si>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</si>
  <si>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</si>
  <si>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</si>
  <si>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</si>
  <si>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</si>
  <si>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</si>
  <si>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</si>
  <si>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</si>
  <si>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</si>
  <si>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</si>
  <si>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</si>
  <si>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</si>
  <si>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</si>
  <si>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</si>
  <si>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</si>
  <si>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</si>
  <si>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</si>
  <si>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</si>
  <si>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</si>
  <si>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</si>
  <si>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</si>
  <si>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</si>
  <si>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</si>
  <si>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</si>
  <si>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</si>
  <si>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</si>
  <si>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</si>
  <si>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</si>
  <si>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</si>
  <si>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</si>
  <si>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</si>
  <si>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</si>
  <si>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</si>
  <si>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</si>
  <si>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</si>
  <si>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</si>
  <si>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</si>
  <si>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</si>
  <si>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</si>
  <si>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</si>
  <si>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</si>
  <si>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</si>
  <si>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</si>
  <si>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</si>
  <si>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</si>
  <si>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</si>
  <si>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</si>
  <si>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</si>
  <si>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</si>
  <si>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</si>
  <si>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</si>
  <si>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</si>
  <si>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</si>
  <si>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</si>
  <si>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</si>
  <si>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</si>
  <si>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</si>
  <si>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</si>
  <si>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</si>
  <si>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</si>
  <si>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</si>
  <si>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</si>
  <si>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</si>
  <si>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</si>
  <si>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</si>
  <si>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</si>
  <si>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</si>
  <si>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</si>
  <si>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</si>
  <si>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</si>
  <si>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</si>
  <si>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</si>
  <si>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</si>
  <si>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</si>
  <si>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</si>
  <si>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</si>
  <si>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</si>
  <si>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</si>
  <si>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</si>
  <si>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</si>
  <si>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</si>
  <si>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</si>
  <si>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</si>
  <si>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</si>
  <si>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</si>
  <si>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</si>
  <si>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</si>
  <si>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</si>
  <si>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</si>
  <si>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</si>
  <si>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</si>
  <si>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</si>
  <si>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</si>
  <si>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</si>
  <si>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</si>
  <si>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</si>
  <si>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</si>
  <si>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</si>
  <si>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</si>
  <si>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</si>
  <si>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</si>
  <si>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</si>
  <si>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</si>
  <si>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</si>
  <si>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</si>
  <si>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</si>
  <si>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</si>
  <si>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</si>
  <si>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</si>
  <si>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</si>
  <si>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</si>
  <si>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</si>
  <si>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</si>
  <si>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</si>
  <si>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</si>
  <si>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</si>
  <si>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</si>
  <si>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</si>
  <si>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</si>
  <si>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</si>
  <si>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</si>
  <si>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</si>
  <si>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</si>
  <si>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</si>
  <si>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</si>
  <si>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</si>
  <si>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</si>
  <si>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</si>
  <si>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</si>
  <si>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</si>
  <si>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</si>
  <si>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</si>
  <si>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</si>
  <si>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</si>
  <si>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</si>
  <si>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</si>
  <si>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</si>
  <si>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</si>
  <si>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</si>
  <si>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</si>
  <si>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</si>
  <si>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</si>
  <si>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</si>
  <si>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</si>
  <si>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</si>
  <si>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</si>
  <si>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</si>
  <si>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</si>
  <si>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</si>
  <si>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</si>
  <si>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</si>
  <si>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</si>
  <si>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</si>
  <si>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</si>
  <si>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</si>
  <si>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</si>
  <si>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</si>
  <si>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</si>
  <si>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</si>
  <si>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</si>
  <si>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</si>
  <si>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</si>
  <si>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</si>
  <si>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</si>
  <si>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</si>
  <si>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</si>
  <si>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</si>
  <si>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</si>
  <si>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</si>
  <si>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</si>
  <si>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</si>
  <si>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</si>
  <si>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</si>
  <si>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</si>
  <si>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</si>
  <si>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</si>
  <si>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</si>
  <si>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</si>
  <si>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</si>
  <si>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</si>
  <si>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</si>
  <si>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</si>
  <si>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</si>
  <si>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</si>
  <si>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</si>
  <si>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</si>
  <si>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</si>
  <si>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</si>
  <si>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</si>
  <si>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</si>
  <si>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</si>
  <si>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</si>
  <si>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</si>
  <si>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</si>
  <si>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</si>
  <si>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</si>
  <si>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</si>
  <si>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</si>
  <si>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</si>
  <si>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</si>
  <si>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</si>
  <si>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</si>
  <si>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</si>
  <si>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</si>
  <si>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</si>
  <si>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</si>
  <si>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</si>
  <si>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</si>
  <si>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</si>
  <si>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</si>
  <si>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</si>
  <si>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</si>
  <si>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</si>
  <si>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</si>
  <si>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</si>
  <si>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</si>
  <si>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</si>
  <si>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</si>
  <si>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</si>
  <si>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</si>
  <si>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</si>
  <si>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</si>
  <si>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</si>
  <si>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</si>
  <si>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</si>
  <si>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</si>
  <si>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</si>
  <si>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</si>
  <si>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</si>
  <si>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</si>
  <si>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</si>
  <si>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</si>
  <si>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</si>
  <si>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</si>
  <si>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</si>
  <si>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</si>
  <si>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</si>
  <si>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</si>
  <si>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</si>
  <si>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</si>
  <si>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</si>
  <si>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</si>
  <si>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</si>
  <si>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</si>
  <si>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</si>
  <si>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</si>
  <si>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</si>
  <si>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</si>
  <si>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</si>
  <si>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</si>
  <si>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</si>
  <si>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</si>
  <si>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</si>
  <si>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</si>
  <si>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</si>
  <si>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</si>
  <si>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</si>
  <si>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</si>
  <si>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</si>
  <si>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</si>
  <si>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</si>
  <si>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</si>
  <si>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</si>
  <si>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</si>
  <si>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</si>
  <si>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</si>
  <si>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</si>
  <si>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</si>
  <si>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</si>
  <si>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</si>
  <si>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</si>
  <si>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</si>
  <si>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</si>
  <si>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</si>
  <si>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</si>
  <si>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</si>
  <si>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</si>
  <si>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</si>
  <si>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</si>
  <si>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</si>
  <si>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</si>
  <si>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</si>
  <si>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</si>
  <si>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</si>
  <si>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</si>
  <si>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</si>
  <si>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</si>
  <si>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</si>
  <si>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</si>
  <si>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</si>
  <si>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</si>
  <si>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</si>
  <si>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</si>
  <si>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</si>
  <si>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</si>
  <si>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</si>
  <si>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</si>
  <si>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</si>
  <si>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</si>
  <si>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</si>
  <si>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</si>
  <si>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</si>
  <si>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</si>
  <si>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</si>
  <si>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</si>
  <si>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</si>
  <si>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</si>
  <si>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</si>
  <si>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</si>
  <si>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</si>
  <si>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</si>
  <si>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</si>
  <si>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</si>
  <si>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</si>
  <si>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</si>
  <si>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</si>
  <si>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</si>
  <si>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</si>
  <si>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</si>
  <si>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</si>
  <si>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</si>
  <si>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</si>
  <si>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</si>
  <si>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</si>
  <si>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</si>
  <si>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</si>
  <si>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</si>
  <si>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</si>
  <si>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</si>
  <si>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</si>
  <si>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</si>
  <si>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</si>
  <si>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</si>
  <si>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</si>
  <si>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</si>
  <si>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</si>
  <si>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</si>
  <si>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</si>
  <si>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</si>
  <si>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</si>
  <si>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</si>
  <si>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</si>
  <si>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</si>
  <si>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</si>
  <si>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</si>
  <si>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</si>
  <si>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</si>
  <si>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</si>
  <si>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</si>
  <si>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</si>
  <si>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</si>
  <si>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</si>
  <si>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</si>
  <si>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</si>
  <si>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</si>
  <si>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</si>
  <si>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</si>
  <si>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</si>
  <si>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</si>
  <si>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</si>
  <si>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</si>
  <si>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</si>
  <si>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</si>
  <si>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</si>
  <si>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</si>
  <si>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</si>
  <si>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</si>
  <si>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</si>
  <si>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</si>
  <si>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</si>
  <si>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</si>
  <si>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</si>
  <si>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</si>
  <si>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</si>
  <si>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</si>
  <si>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</si>
  <si>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</si>
  <si>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</si>
  <si>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</si>
  <si>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</si>
  <si>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</si>
  <si>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</si>
  <si>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</si>
  <si>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</si>
  <si>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</si>
  <si>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</si>
  <si>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</si>
  <si>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</si>
  <si>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</si>
  <si>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</si>
  <si>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</si>
  <si>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</si>
  <si>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</si>
  <si>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</si>
  <si>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</si>
  <si>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</si>
  <si>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</si>
  <si>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</si>
  <si>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</si>
  <si>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</si>
  <si>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</si>
  <si>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</si>
  <si>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</si>
  <si>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</si>
  <si>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</si>
  <si>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</si>
  <si>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</si>
  <si>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</si>
  <si>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</si>
  <si>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</si>
  <si>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</si>
  <si>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</si>
  <si>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</si>
  <si>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</si>
  <si>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</si>
  <si>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</si>
  <si>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</si>
  <si>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</si>
  <si>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</si>
  <si>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</si>
  <si>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</si>
  <si>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</si>
  <si>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</si>
  <si>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</si>
  <si>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</si>
  <si>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</si>
  <si>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</si>
  <si>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</si>
  <si>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</si>
  <si>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</si>
  <si>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</si>
  <si>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</si>
  <si>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</si>
  <si>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</si>
  <si>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</si>
  <si>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</si>
  <si>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</si>
  <si>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</si>
  <si>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</si>
  <si>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</si>
  <si>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</si>
  <si>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</si>
  <si>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</si>
  <si>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</si>
  <si>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</si>
  <si>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</si>
  <si>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</si>
  <si>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</si>
  <si>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</si>
  <si>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</si>
  <si>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</si>
  <si>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</si>
  <si>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</si>
  <si>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</si>
  <si>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</si>
  <si>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</si>
  <si>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</si>
  <si>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</si>
  <si>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</si>
  <si>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</si>
  <si>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</si>
  <si>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</si>
  <si>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</si>
  <si>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</si>
  <si>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</si>
  <si>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</si>
  <si>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</si>
  <si>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</si>
  <si>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</si>
  <si>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</si>
  <si>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</si>
  <si>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</si>
  <si>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</si>
  <si>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</si>
  <si>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</si>
  <si>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</si>
  <si>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</si>
  <si>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</si>
  <si>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</si>
  <si>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</si>
  <si>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</si>
  <si>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</si>
  <si>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</si>
  <si>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</si>
  <si>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</si>
  <si>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</si>
  <si>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</si>
  <si>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</si>
  <si>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</si>
  <si>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</si>
  <si>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</si>
  <si>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</si>
  <si>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</si>
  <si>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</si>
  <si>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</si>
  <si>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</si>
  <si>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</si>
  <si>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</si>
  <si>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</si>
  <si>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</si>
  <si>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</si>
  <si>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</si>
  <si>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</si>
  <si>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</si>
  <si>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</si>
  <si>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</si>
  <si>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</si>
  <si>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</si>
  <si>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</si>
  <si>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</si>
  <si>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</si>
  <si>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</si>
  <si>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</si>
  <si>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</si>
  <si>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</si>
  <si>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</si>
  <si>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</si>
  <si>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</si>
  <si>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</si>
  <si>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</si>
  <si>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</si>
  <si>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</si>
  <si>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</si>
  <si>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</si>
  <si>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</si>
  <si>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</si>
  <si>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</si>
  <si>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</si>
  <si>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</si>
  <si>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</si>
  <si>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</si>
  <si>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</si>
  <si>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</si>
  <si>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</si>
  <si>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</si>
  <si>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</si>
  <si>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</si>
  <si>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</si>
  <si>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</si>
  <si>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</si>
  <si>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</si>
  <si>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</si>
  <si>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</si>
  <si>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</si>
  <si>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</si>
  <si>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</si>
  <si>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</si>
  <si>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</si>
  <si>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</si>
  <si>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</si>
  <si>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</si>
  <si>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</si>
  <si>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</si>
  <si>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</si>
  <si>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</si>
  <si>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</si>
  <si>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</si>
  <si>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</si>
  <si>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</si>
  <si>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</si>
  <si>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</si>
  <si>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</si>
  <si>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</si>
  <si>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</si>
  <si>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</si>
  <si>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</si>
  <si>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</si>
  <si>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</si>
  <si>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</si>
  <si>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</si>
  <si>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</si>
  <si>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</si>
  <si>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</si>
  <si>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</si>
  <si>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</si>
  <si>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</si>
  <si>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</si>
  <si>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</si>
  <si>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</si>
  <si>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</si>
  <si>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</si>
  <si>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</si>
  <si>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</si>
  <si>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</si>
  <si>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</si>
  <si>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</si>
  <si>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</si>
  <si>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</si>
  <si>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</si>
  <si>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</si>
  <si>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</si>
  <si>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</si>
  <si>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</si>
  <si>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</si>
  <si>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</si>
  <si>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</si>
  <si>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</si>
  <si>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</si>
  <si>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</si>
  <si>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</si>
  <si>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</si>
  <si>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</si>
  <si>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</si>
  <si>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</si>
  <si>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</si>
  <si>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</si>
  <si>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</si>
  <si>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</si>
  <si>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</si>
  <si>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</si>
  <si>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</si>
  <si>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</si>
  <si>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</si>
  <si>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</si>
  <si>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</si>
  <si>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</si>
  <si>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</si>
  <si>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</si>
  <si>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</si>
  <si>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</si>
  <si>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</si>
  <si>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</si>
  <si>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</si>
  <si>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</si>
  <si>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</si>
  <si>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</si>
  <si>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</si>
  <si>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</si>
  <si>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</si>
  <si>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</si>
  <si>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</si>
  <si>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</si>
  <si>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</si>
  <si>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</si>
  <si>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</si>
  <si>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</si>
  <si>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</si>
  <si>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</si>
  <si>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</si>
  <si>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</si>
  <si>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</si>
  <si>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</si>
  <si>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</si>
  <si>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</si>
  <si>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</si>
  <si>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</si>
  <si>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</si>
  <si>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</si>
  <si>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</si>
  <si>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</si>
  <si>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</si>
  <si>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</si>
  <si>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</si>
  <si>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</si>
  <si>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</si>
  <si>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</si>
  <si>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</si>
  <si>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</si>
  <si>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</si>
  <si>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</si>
  <si>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</si>
  <si>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</si>
  <si>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</si>
  <si>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</si>
  <si>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</si>
  <si>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</si>
  <si>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</si>
  <si>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</si>
  <si>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</si>
  <si>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</si>
  <si>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</si>
  <si>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</si>
  <si>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</si>
  <si>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</si>
  <si>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</si>
  <si>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</si>
  <si>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</si>
  <si>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</si>
  <si>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</si>
  <si>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</si>
  <si>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</si>
  <si>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</si>
  <si>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</si>
  <si>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</si>
  <si>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</si>
  <si>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</si>
  <si>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</si>
  <si>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</si>
  <si>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</si>
  <si>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</si>
  <si>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</si>
  <si>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</si>
  <si>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</si>
  <si>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</si>
  <si>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</si>
  <si>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</si>
  <si>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</si>
  <si>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</si>
  <si>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</si>
  <si>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</si>
  <si>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</si>
  <si>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</si>
  <si>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</si>
  <si>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</si>
  <si>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</si>
  <si>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</si>
  <si>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</si>
  <si>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</si>
  <si>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</si>
  <si>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</si>
  <si>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</si>
  <si>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</si>
  <si>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</si>
  <si>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</si>
  <si>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</si>
  <si>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</si>
  <si>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</si>
  <si>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</si>
  <si>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</si>
  <si>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</si>
  <si>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</si>
  <si>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</si>
  <si>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</si>
  <si>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</si>
  <si>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</si>
  <si>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</si>
  <si>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</si>
  <si>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</si>
  <si>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</si>
  <si>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</si>
  <si>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</si>
  <si>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</si>
  <si>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</si>
  <si>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</si>
  <si>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</si>
  <si>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</si>
  <si>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</si>
  <si>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</si>
  <si>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</si>
  <si>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</si>
  <si>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</si>
  <si>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</si>
  <si>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</si>
  <si>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</si>
  <si>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</si>
  <si>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</si>
  <si>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</si>
  <si>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</si>
  <si>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</si>
  <si>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</si>
  <si>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</si>
  <si>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</si>
  <si>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</si>
  <si>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</si>
  <si>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</si>
  <si>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</si>
  <si>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</si>
  <si>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</si>
  <si>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</si>
  <si>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</si>
  <si>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</si>
  <si>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</si>
  <si>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</si>
  <si>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</si>
  <si>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</si>
  <si>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</si>
  <si>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</si>
  <si>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</si>
  <si>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</si>
  <si>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</si>
  <si>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</si>
  <si>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</si>
  <si>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</si>
  <si>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</si>
  <si>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</si>
  <si>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</si>
  <si>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</si>
  <si>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</si>
  <si>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</si>
  <si>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</si>
  <si>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</si>
  <si>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</si>
  <si>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</si>
  <si>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</si>
  <si>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</si>
  <si>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</si>
  <si>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</si>
  <si>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</si>
  <si>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</si>
  <si>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</si>
  <si>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</si>
  <si>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</si>
  <si>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</si>
  <si>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</si>
  <si>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</si>
  <si>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</si>
  <si>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</si>
  <si>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</si>
  <si>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</si>
  <si>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</si>
  <si>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</si>
  <si>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</si>
  <si>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</si>
  <si>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</si>
  <si>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</si>
  <si>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</si>
  <si>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</si>
  <si>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</si>
  <si>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</si>
  <si>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</si>
  <si>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</si>
  <si>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</si>
  <si>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</si>
  <si>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</si>
  <si>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</si>
  <si>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</si>
  <si>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</si>
  <si>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</si>
  <si>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</si>
  <si>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</si>
  <si>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</si>
  <si>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</si>
  <si>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</si>
  <si>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</si>
  <si>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</si>
  <si>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</si>
  <si>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</si>
  <si>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</si>
  <si>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</si>
  <si>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</si>
  <si>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</si>
  <si>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</si>
  <si>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</si>
  <si>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</si>
  <si>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</si>
  <si>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</si>
  <si>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</si>
  <si>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</si>
  <si>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</si>
  <si>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</si>
  <si>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</si>
  <si>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</si>
  <si>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</si>
  <si>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</si>
  <si>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</si>
  <si>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</si>
  <si>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</si>
  <si>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</si>
  <si>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</si>
  <si>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</si>
  <si>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</si>
  <si>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</si>
  <si>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</si>
  <si>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</si>
  <si>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</si>
  <si>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</si>
  <si>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</si>
  <si>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</si>
  <si>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</si>
  <si>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</si>
  <si>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</si>
  <si>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</si>
  <si>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</si>
  <si>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</si>
  <si>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</si>
  <si>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</si>
  <si>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</si>
  <si>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</si>
  <si>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</si>
  <si>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</si>
  <si>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</si>
  <si>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</si>
  <si>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</si>
  <si>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</si>
  <si>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</si>
  <si>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</si>
  <si>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</si>
  <si>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</si>
  <si>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</si>
  <si>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</si>
  <si>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</si>
  <si>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</si>
  <si>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</si>
  <si>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</si>
  <si>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</si>
  <si>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</si>
  <si>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</si>
  <si>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</si>
  <si>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</si>
  <si>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</si>
  <si>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</si>
  <si>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</si>
  <si>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</si>
  <si>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</si>
  <si>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</si>
  <si>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</si>
  <si>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</si>
  <si>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</si>
  <si>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</si>
  <si>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</si>
  <si>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</si>
  <si>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</si>
  <si>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</si>
  <si>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</si>
  <si>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</si>
  <si>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</si>
  <si>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</si>
  <si>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</si>
  <si>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</si>
  <si>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</si>
  <si>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</si>
  <si>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</si>
  <si>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</si>
  <si>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</si>
  <si>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</si>
  <si>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</si>
  <si>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</si>
  <si>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</si>
  <si>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</si>
  <si>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</si>
  <si>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</si>
  <si>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</si>
  <si>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</si>
  <si>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</si>
  <si>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</si>
  <si>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</si>
  <si>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</si>
  <si>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</si>
  <si>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</si>
  <si>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</si>
  <si>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</si>
  <si>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</si>
  <si>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</si>
  <si>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</si>
  <si>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</si>
  <si>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</si>
  <si>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</si>
  <si>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</si>
  <si>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</si>
  <si>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</si>
  <si>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</si>
  <si>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</si>
  <si>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</si>
  <si>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</si>
  <si>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</si>
  <si>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</si>
  <si>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</si>
  <si>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</si>
  <si>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</si>
  <si>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</si>
  <si>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</si>
  <si>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</si>
  <si>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</si>
  <si>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</si>
  <si>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</si>
  <si>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</si>
  <si>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</si>
  <si>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</si>
  <si>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</si>
  <si>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</si>
  <si>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</si>
  <si>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</si>
  <si>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</si>
  <si>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</si>
  <si>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</si>
  <si>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</si>
  <si>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</si>
  <si>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</si>
  <si>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</si>
  <si>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</si>
  <si>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</si>
  <si>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</si>
  <si>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</si>
  <si>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</si>
  <si>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</si>
  <si>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</si>
  <si>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</si>
  <si>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</si>
  <si>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</si>
  <si>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</si>
  <si>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</si>
  <si>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</si>
  <si>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</si>
  <si>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</si>
  <si>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</si>
  <si>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</si>
  <si>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</si>
  <si>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</si>
  <si>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</si>
  <si>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</si>
  <si>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</si>
  <si>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</si>
  <si>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</si>
  <si>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</si>
  <si>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</si>
  <si>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</si>
  <si>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</si>
  <si>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</si>
  <si>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</si>
  <si>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</si>
  <si>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</si>
  <si>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</si>
  <si>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</si>
  <si>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</si>
  <si>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</si>
  <si>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</si>
  <si>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</si>
  <si>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</si>
  <si>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</si>
  <si>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</si>
  <si>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</si>
  <si>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</si>
  <si>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</si>
  <si>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</si>
  <si>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</si>
  <si>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</si>
  <si>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</si>
  <si>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</si>
  <si>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</si>
  <si>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</si>
  <si>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</si>
  <si>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</si>
  <si>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</si>
  <si>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</si>
  <si>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</si>
  <si>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</si>
  <si>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</si>
  <si>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</si>
  <si>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</si>
  <si>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</si>
  <si>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</si>
  <si>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</si>
  <si>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</si>
  <si>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</si>
  <si>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</si>
  <si>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</si>
  <si>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</si>
  <si>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</si>
  <si>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</si>
  <si>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</si>
  <si>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</si>
  <si>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</si>
  <si>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</si>
  <si>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</si>
  <si>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</si>
  <si>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</si>
  <si>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</si>
  <si>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</si>
  <si>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</si>
  <si>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</si>
  <si>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</si>
  <si>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</si>
  <si>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</si>
  <si>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</si>
  <si>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</si>
  <si>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</si>
  <si>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</si>
  <si>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</si>
  <si>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</si>
  <si>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</si>
  <si>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</si>
  <si>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</si>
  <si>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</si>
  <si>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</si>
  <si>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</si>
  <si>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</si>
  <si>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</si>
  <si>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</si>
  <si>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</si>
  <si>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</si>
  <si>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</si>
  <si>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</si>
  <si>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</si>
  <si>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</si>
  <si>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</si>
  <si>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</si>
  <si>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</si>
  <si>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</si>
  <si>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</si>
  <si>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</si>
  <si>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</si>
  <si>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</si>
  <si>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</si>
  <si>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</si>
  <si>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</si>
  <si>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</si>
  <si>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</si>
  <si>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</si>
  <si>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</si>
  <si>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</si>
  <si>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</si>
  <si>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</si>
  <si>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</si>
  <si>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</si>
  <si>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</si>
  <si>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</si>
  <si>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</si>
  <si>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</si>
  <si>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</si>
  <si>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</si>
  <si>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</si>
  <si>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</si>
  <si>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</si>
  <si>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</si>
  <si>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</si>
  <si>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</si>
  <si>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</si>
  <si>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</si>
  <si>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</si>
  <si>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</si>
  <si>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</si>
  <si>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</si>
  <si>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</si>
  <si>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</si>
  <si>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</si>
  <si>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</si>
  <si>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</si>
  <si>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</si>
  <si>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</si>
  <si>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</si>
  <si>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</si>
  <si>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</si>
  <si>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</si>
  <si>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</si>
  <si>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</si>
  <si>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</si>
  <si>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</si>
  <si>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</si>
  <si>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</si>
  <si>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</si>
  <si>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</si>
  <si>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</si>
  <si>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</si>
  <si>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</si>
  <si>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</si>
  <si>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</si>
  <si>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</si>
  <si>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</si>
  <si>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</si>
  <si>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</si>
  <si>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</si>
  <si>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</si>
  <si>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</si>
  <si>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</si>
  <si>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</si>
  <si>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</si>
  <si>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</si>
  <si>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</si>
  <si>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</si>
  <si>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</si>
  <si>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</si>
  <si>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</si>
  <si>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</si>
  <si>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</si>
  <si>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</si>
  <si>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</si>
  <si>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</si>
  <si>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</si>
  <si>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</si>
  <si>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</si>
  <si>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</si>
  <si>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</si>
  <si>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</si>
  <si>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</si>
  <si>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</si>
  <si>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</si>
  <si>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</si>
  <si>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</si>
  <si>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</si>
  <si>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</si>
  <si>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</si>
  <si>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</si>
  <si>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</si>
  <si>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</si>
  <si>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</si>
  <si>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</si>
  <si>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</si>
  <si>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</si>
  <si>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</si>
  <si>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</si>
  <si>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</si>
  <si>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</si>
  <si>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</si>
  <si>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</si>
  <si>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</si>
  <si>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</si>
  <si>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</si>
  <si>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</si>
  <si>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</si>
  <si>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</si>
  <si>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</si>
  <si>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</si>
  <si>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</si>
  <si>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</si>
  <si>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</si>
  <si>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</si>
  <si>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</si>
  <si>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</si>
  <si>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</si>
  <si>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</si>
  <si>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</si>
  <si>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</si>
  <si>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</si>
  <si>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</si>
  <si>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</si>
  <si>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</si>
  <si>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</si>
  <si>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</si>
  <si>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</si>
  <si>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</si>
  <si>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</si>
  <si>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</si>
  <si>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</si>
  <si>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</si>
  <si>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</si>
  <si>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</si>
  <si>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</si>
  <si>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</si>
  <si>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</si>
  <si>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</si>
  <si>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</si>
  <si>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</si>
  <si>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</si>
  <si>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</si>
  <si>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</si>
  <si>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</si>
  <si>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</si>
  <si>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</si>
  <si>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</si>
  <si>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</si>
  <si>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</si>
  <si>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</si>
  <si>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</si>
  <si>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</si>
  <si>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</si>
  <si>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</si>
  <si>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</si>
  <si>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</si>
  <si>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</si>
  <si>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</si>
  <si>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</si>
  <si>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</si>
  <si>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</si>
  <si>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</si>
  <si>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</si>
  <si>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</si>
  <si>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</si>
  <si>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</si>
  <si>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</si>
  <si>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</si>
  <si>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</si>
  <si>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</si>
  <si>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</si>
  <si>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</si>
  <si>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</si>
  <si>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</si>
  <si>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</si>
  <si>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</si>
  <si>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</si>
  <si>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</si>
  <si>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</si>
  <si>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</si>
  <si>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</si>
  <si>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</si>
  <si>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</si>
  <si>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</si>
  <si>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</si>
  <si>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</si>
  <si>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</si>
  <si>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</si>
  <si>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</si>
  <si>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</si>
  <si>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</si>
  <si>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</si>
  <si>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</si>
  <si>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</si>
  <si>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</si>
  <si>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</si>
  <si>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</si>
  <si>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</si>
  <si>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</si>
  <si>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</si>
  <si>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</si>
  <si>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</si>
  <si>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</si>
  <si>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</si>
  <si>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</si>
  <si>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</si>
  <si>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</si>
  <si>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</si>
  <si>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</si>
  <si>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</si>
  <si>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</si>
  <si>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</si>
  <si>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</si>
  <si>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</si>
  <si>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</si>
  <si>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</si>
  <si>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</si>
  <si>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</si>
  <si>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</si>
  <si>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</si>
  <si>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</si>
  <si>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</si>
  <si>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</si>
  <si>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</si>
  <si>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</si>
  <si>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</si>
  <si>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</si>
  <si>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</si>
  <si>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</si>
  <si>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</si>
  <si>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</si>
  <si>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</si>
  <si>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</si>
  <si>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</si>
  <si>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</si>
  <si>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</si>
  <si>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</si>
  <si>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</si>
  <si>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</si>
  <si>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</si>
  <si>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</si>
  <si>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</si>
  <si>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</si>
  <si>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</si>
  <si>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</si>
  <si>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</si>
  <si>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</si>
  <si>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</si>
  <si>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</si>
  <si>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</si>
  <si>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</si>
  <si>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</si>
  <si>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</si>
  <si>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</si>
  <si>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</si>
  <si>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</si>
  <si>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</si>
  <si>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</si>
  <si>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</si>
  <si>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</si>
  <si>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</si>
  <si>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</si>
  <si>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</si>
  <si>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</si>
  <si>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</si>
  <si>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</si>
  <si>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</si>
  <si>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</si>
  <si>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</si>
  <si>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</si>
  <si>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</si>
  <si>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</si>
  <si>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</si>
  <si>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</si>
  <si>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</si>
  <si>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</si>
  <si>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</si>
  <si>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</si>
  <si>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</si>
  <si>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</si>
  <si>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</si>
  <si>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</si>
  <si>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</si>
  <si>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</si>
  <si>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</si>
  <si>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</si>
  <si>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</si>
  <si>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</si>
  <si>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</si>
  <si>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</si>
  <si>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</si>
  <si>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</si>
  <si>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</si>
  <si>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</si>
  <si>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</si>
  <si>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</si>
  <si>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</si>
  <si>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</si>
  <si>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</si>
  <si>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</si>
  <si>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</si>
  <si>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</si>
  <si>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</si>
  <si>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</si>
  <si>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</si>
  <si>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</si>
  <si>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</si>
  <si>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</si>
  <si>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</si>
  <si>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</si>
  <si>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</si>
  <si>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</si>
  <si>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</si>
  <si>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</si>
  <si>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</si>
  <si>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</si>
  <si>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</si>
  <si>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</si>
  <si>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</si>
  <si>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</si>
  <si>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</si>
  <si>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</si>
  <si>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</si>
  <si>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</si>
  <si>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</si>
  <si>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</si>
  <si>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</si>
  <si>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</si>
  <si>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</si>
  <si>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</si>
  <si>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</si>
  <si>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</si>
  <si>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</si>
  <si>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</si>
  <si>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</si>
  <si>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</si>
  <si>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</si>
  <si>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</si>
  <si>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</si>
  <si>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</si>
  <si>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</si>
  <si>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</si>
  <si>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</si>
  <si>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</si>
  <si>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</si>
  <si>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</si>
  <si>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</si>
  <si>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</si>
  <si>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</si>
  <si>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</si>
  <si>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</si>
  <si>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</si>
  <si>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</si>
  <si>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</si>
  <si>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</si>
  <si>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</si>
  <si>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</si>
  <si>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</si>
  <si>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</si>
  <si>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</si>
  <si>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</si>
  <si>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</si>
  <si>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</si>
  <si>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</si>
  <si>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</si>
  <si>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</si>
  <si>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</si>
  <si>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</si>
  <si>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</si>
  <si>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</si>
  <si>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</si>
  <si>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</si>
  <si>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</si>
  <si>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</si>
  <si>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</si>
  <si>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</si>
  <si>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</si>
  <si>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</si>
  <si>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</si>
  <si>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</si>
  <si>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</si>
  <si>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</si>
  <si>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</si>
  <si>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</si>
  <si>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</si>
  <si>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</si>
  <si>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</si>
  <si>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</si>
  <si>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</si>
  <si>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</si>
  <si>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</si>
  <si>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</si>
  <si>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</si>
  <si>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</si>
  <si>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</si>
  <si>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</si>
  <si>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</si>
  <si>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</si>
  <si>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</si>
  <si>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</si>
  <si>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</si>
  <si>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</si>
  <si>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</si>
  <si>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</si>
  <si>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</si>
  <si>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</si>
  <si>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</si>
  <si>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</si>
  <si>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</si>
  <si>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</si>
  <si>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</si>
  <si>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</si>
  <si>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</si>
  <si>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</si>
  <si>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</si>
  <si>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</si>
  <si>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</si>
  <si>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</si>
  <si>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</si>
  <si>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</si>
  <si>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</si>
  <si>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</si>
  <si>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</si>
  <si>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</si>
  <si>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</si>
  <si>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</si>
  <si>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</si>
  <si>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</si>
  <si>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</si>
  <si>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</si>
  <si>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</si>
  <si>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</si>
  <si>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</si>
  <si>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</si>
  <si>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</si>
  <si>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</si>
  <si>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</si>
  <si>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</si>
  <si>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</si>
  <si>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</si>
  <si>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</si>
  <si>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</si>
  <si>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</si>
  <si>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</si>
  <si>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</si>
  <si>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</si>
  <si>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</si>
  <si>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</si>
  <si>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</si>
  <si>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</si>
  <si>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</si>
  <si>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</si>
  <si>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</si>
  <si>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</si>
  <si>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</si>
  <si>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</si>
  <si>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</si>
  <si>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</si>
  <si>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</si>
  <si>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</si>
  <si>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</si>
  <si>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</si>
  <si>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</si>
  <si>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</si>
  <si>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</si>
  <si>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</si>
  <si>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</si>
  <si>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</si>
  <si>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</si>
  <si>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</si>
  <si>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</si>
  <si>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</si>
  <si>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</si>
  <si>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</si>
  <si>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</si>
  <si>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</si>
  <si>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</si>
  <si>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</si>
  <si>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</si>
  <si>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</si>
  <si>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</si>
  <si>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</si>
  <si>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</si>
  <si>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</si>
  <si>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</si>
  <si>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</si>
  <si>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</si>
  <si>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</si>
  <si>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</si>
  <si>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</si>
  <si>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</si>
  <si>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</si>
  <si>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</si>
  <si>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</si>
  <si>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</si>
  <si>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</si>
  <si>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</si>
  <si>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</si>
  <si>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</si>
  <si>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</si>
  <si>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</si>
  <si>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</si>
  <si>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</si>
  <si>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</si>
  <si>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</si>
  <si>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</si>
  <si>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</si>
  <si>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</si>
  <si>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</si>
  <si>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</si>
  <si>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</si>
  <si>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</si>
  <si>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</si>
  <si>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</si>
  <si>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</si>
  <si>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</si>
  <si>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</si>
  <si>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</si>
  <si>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</si>
  <si>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</si>
  <si>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</si>
  <si>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</si>
  <si>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</si>
  <si>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</si>
  <si>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</si>
  <si>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</si>
  <si>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</si>
  <si>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</si>
  <si>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</si>
  <si>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</si>
  <si>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</si>
  <si>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</si>
  <si>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</si>
  <si>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</si>
  <si>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</si>
  <si>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</si>
  <si>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</si>
  <si>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</si>
  <si>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</si>
  <si>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</si>
  <si>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</si>
  <si>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</si>
  <si>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</si>
  <si>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</si>
  <si>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</si>
  <si>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</si>
  <si>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</si>
  <si>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</si>
  <si>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</si>
  <si>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</si>
  <si>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</si>
  <si>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</si>
  <si>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</si>
  <si>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</si>
  <si>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</si>
  <si>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</si>
  <si>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</si>
  <si>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</si>
  <si>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</si>
  <si>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</si>
  <si>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</si>
  <si>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</si>
  <si>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</si>
  <si>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</si>
  <si>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</si>
  <si>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</si>
  <si>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</si>
  <si>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</si>
  <si>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</si>
  <si>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</si>
  <si>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</si>
  <si>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</si>
  <si>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</si>
  <si>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</si>
  <si>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</si>
  <si>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</si>
  <si>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</si>
  <si>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</si>
  <si>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</si>
  <si>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</si>
  <si>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</si>
  <si>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</si>
  <si>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</si>
  <si>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</si>
  <si>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</si>
  <si>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</si>
  <si>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</si>
  <si>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</si>
  <si>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</si>
  <si>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</si>
  <si>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</si>
  <si>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</si>
  <si>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</si>
  <si>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</si>
  <si>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</si>
  <si>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</si>
  <si>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</si>
  <si>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</si>
  <si>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</si>
  <si>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</si>
  <si>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</si>
  <si>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</si>
  <si>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</si>
  <si>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</si>
  <si>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</si>
  <si>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</si>
  <si>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</si>
  <si>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</si>
  <si>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</si>
  <si>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</si>
  <si>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</si>
  <si>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</si>
  <si>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</si>
  <si>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</si>
  <si>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</si>
  <si>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</si>
  <si>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</si>
  <si>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</si>
  <si>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</si>
  <si>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</si>
  <si>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</si>
  <si>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</si>
  <si>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</si>
  <si>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</si>
  <si>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</si>
  <si>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</si>
  <si>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</si>
  <si>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</si>
  <si>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</si>
  <si>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</si>
  <si>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</si>
  <si>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</si>
  <si>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</si>
  <si>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</si>
  <si>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</si>
  <si>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</si>
  <si>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</si>
  <si>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</si>
  <si>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</si>
  <si>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</si>
  <si>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</si>
  <si>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</si>
  <si>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</si>
  <si>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</si>
  <si>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</si>
  <si>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</si>
  <si>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</si>
  <si>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</si>
  <si>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</si>
  <si>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</si>
  <si>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</si>
  <si>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</si>
  <si>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</si>
  <si>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</si>
  <si>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</si>
  <si>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</si>
  <si>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</si>
  <si>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</si>
  <si>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</si>
  <si>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</si>
  <si>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</si>
  <si>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</si>
  <si>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</si>
  <si>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</si>
  <si>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</si>
  <si>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</si>
  <si>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</si>
  <si>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</si>
  <si>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</si>
  <si>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</si>
  <si>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</si>
  <si>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</si>
  <si>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</si>
  <si>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</si>
  <si>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</si>
  <si>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</si>
  <si>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</si>
  <si>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</si>
  <si>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</si>
  <si>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</si>
  <si>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</si>
  <si>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</si>
  <si>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</si>
  <si>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</si>
  <si>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</si>
  <si>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</si>
  <si>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</si>
  <si>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</si>
  <si>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</si>
  <si>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</si>
  <si>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</si>
  <si>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</si>
  <si>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</si>
  <si>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</si>
  <si>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</si>
  <si>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</si>
  <si>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</si>
  <si>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</si>
  <si>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</si>
  <si>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</si>
  <si>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</si>
  <si>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</si>
  <si>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</si>
  <si>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</si>
  <si>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</si>
  <si>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</si>
  <si>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</si>
  <si>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</si>
  <si>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</si>
  <si>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</si>
  <si>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</si>
  <si>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</si>
  <si>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</si>
  <si>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</si>
  <si>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</si>
  <si>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</si>
  <si>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</si>
  <si>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</si>
  <si>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</si>
  <si>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</si>
  <si>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</si>
  <si>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</si>
  <si>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</si>
  <si>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</si>
  <si>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</si>
  <si>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</si>
  <si>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</si>
  <si>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</si>
  <si>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</si>
  <si>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</si>
  <si>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</si>
  <si>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</si>
  <si>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</si>
  <si>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</si>
  <si>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</si>
  <si>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</si>
  <si>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</si>
  <si>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</si>
  <si>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</si>
  <si>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</si>
  <si>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</si>
  <si>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</si>
  <si>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</si>
  <si>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</si>
  <si>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</si>
  <si>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</si>
  <si>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</si>
  <si>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</si>
  <si>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</si>
  <si>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</si>
  <si>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</si>
  <si>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</si>
  <si>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</si>
  <si>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</si>
  <si>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</si>
  <si>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</si>
  <si>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</si>
  <si>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</si>
  <si>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</si>
  <si>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</si>
  <si>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</si>
  <si>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</si>
  <si>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</si>
  <si>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</si>
  <si>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</si>
  <si>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</si>
  <si>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</si>
  <si>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</si>
  <si>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</si>
  <si>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</si>
  <si>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</si>
  <si>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</si>
  <si>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</si>
  <si>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</si>
  <si>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</si>
  <si>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</si>
  <si>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</si>
  <si>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</si>
  <si>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</si>
  <si>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</si>
  <si>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</si>
  <si>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</si>
  <si>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</si>
  <si>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</si>
  <si>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</si>
  <si>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</si>
  <si>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</si>
  <si>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</si>
  <si>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</si>
  <si>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</si>
  <si>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</si>
  <si>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</si>
  <si>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</si>
  <si>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</si>
  <si>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</si>
  <si>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</si>
  <si>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</si>
  <si>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</si>
  <si>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</si>
  <si>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</si>
  <si>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</si>
  <si>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</si>
  <si>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</si>
  <si>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</si>
  <si>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</si>
  <si>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</si>
  <si>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</si>
  <si>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</si>
  <si>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</si>
  <si>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</si>
  <si>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</si>
  <si>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</si>
  <si>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</si>
  <si>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</si>
  <si>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</si>
  <si>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</si>
  <si>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</si>
  <si>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</si>
  <si>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</si>
  <si>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</si>
  <si>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</si>
  <si>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</si>
  <si>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</si>
  <si>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</si>
  <si>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</si>
  <si>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</si>
  <si>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</si>
  <si>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</si>
  <si>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</si>
  <si>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</si>
  <si>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</si>
  <si>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</si>
  <si>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</si>
  <si>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</si>
  <si>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</si>
  <si>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</si>
  <si>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</si>
  <si>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</si>
  <si>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</si>
  <si>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</si>
  <si>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</si>
  <si>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</si>
  <si>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</si>
  <si>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</si>
  <si>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</si>
  <si>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</si>
  <si>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</si>
  <si>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</si>
  <si>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</si>
  <si>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</si>
  <si>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</si>
  <si>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</si>
  <si>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</si>
  <si>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</si>
  <si>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</si>
  <si>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</si>
  <si>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</si>
  <si>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</si>
  <si>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</si>
  <si>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</si>
  <si>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</si>
  <si>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</si>
  <si>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</si>
  <si>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</si>
  <si>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</si>
  <si>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</si>
  <si>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</si>
  <si>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</si>
  <si>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</si>
  <si>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</si>
  <si>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</si>
  <si>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</si>
  <si>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</si>
  <si>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</si>
  <si>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</si>
  <si>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</si>
  <si>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</si>
  <si>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</si>
  <si>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</si>
  <si>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</si>
  <si>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</si>
  <si>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</si>
  <si>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</si>
  <si>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</si>
  <si>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</si>
  <si>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</si>
  <si>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</si>
  <si>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</si>
  <si>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</si>
  <si>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</si>
  <si>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</si>
  <si>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</si>
  <si>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</si>
  <si>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</si>
  <si>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</si>
  <si>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</si>
  <si>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</si>
  <si>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</si>
  <si>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</si>
  <si>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</si>
  <si>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</si>
  <si>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</si>
  <si>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</si>
  <si>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</si>
  <si>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</si>
  <si>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</si>
  <si>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</si>
  <si>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</si>
  <si>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</si>
  <si>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</si>
  <si>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</si>
  <si>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</si>
  <si>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</si>
  <si>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</si>
  <si>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</si>
  <si>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</si>
  <si>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</si>
  <si>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</si>
  <si>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</si>
  <si>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</si>
  <si>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</si>
  <si>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</si>
  <si>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</si>
  <si>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</si>
  <si>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</si>
  <si>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</si>
  <si>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</si>
  <si>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</si>
  <si>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</si>
  <si>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</si>
  <si>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</si>
  <si>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</si>
  <si>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</si>
  <si>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</si>
  <si>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</si>
  <si>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</si>
  <si>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</si>
  <si>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</si>
  <si>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</si>
  <si>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</si>
  <si>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</si>
  <si>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</si>
  <si>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</si>
  <si>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</si>
  <si>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</si>
  <si>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</si>
  <si>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</si>
  <si>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</si>
  <si>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</si>
  <si>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</si>
  <si>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</si>
  <si>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</si>
  <si>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</si>
  <si>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</si>
  <si>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</si>
  <si>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</si>
  <si>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</si>
  <si>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</si>
  <si>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</si>
  <si>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</si>
  <si>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</si>
  <si>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</si>
  <si>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</si>
  <si>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</si>
  <si>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</si>
  <si>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</si>
  <si>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</si>
  <si>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</si>
  <si>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</si>
  <si>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</si>
  <si>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</si>
  <si>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</si>
  <si>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</si>
  <si>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</si>
  <si>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</si>
  <si>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</si>
  <si>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</si>
  <si>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</si>
  <si>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</si>
  <si>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</si>
  <si>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</si>
  <si>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</si>
  <si>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</si>
  <si>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</si>
  <si>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</si>
  <si>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</si>
  <si>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</si>
  <si>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</si>
  <si>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</si>
  <si>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</si>
  <si>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</si>
  <si>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</si>
  <si>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</si>
  <si>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</si>
  <si>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</si>
  <si>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</si>
  <si>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</si>
  <si>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</si>
  <si>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</si>
  <si>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</si>
  <si>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</si>
  <si>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</si>
  <si>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</si>
  <si>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</si>
  <si>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</si>
  <si>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</si>
  <si>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</si>
  <si>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</si>
  <si>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</si>
  <si>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</si>
  <si>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</si>
  <si>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</si>
  <si>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</si>
  <si>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</si>
  <si>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</si>
  <si>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</si>
  <si>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</si>
  <si>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</si>
  <si>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</si>
  <si>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</si>
  <si>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</si>
  <si>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</si>
  <si>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</si>
  <si>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</si>
  <si>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</si>
  <si>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</si>
  <si>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</si>
  <si>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</si>
  <si>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</si>
  <si>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</si>
  <si>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</si>
  <si>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</si>
  <si>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</si>
  <si>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</si>
  <si>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</si>
  <si>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</si>
  <si>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</si>
  <si>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</si>
  <si>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</si>
  <si>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</si>
  <si>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</si>
  <si>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</si>
  <si>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</si>
  <si>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</si>
  <si>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</si>
  <si>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</si>
  <si>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</si>
  <si>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</si>
  <si>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</si>
  <si>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</si>
  <si>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</si>
  <si>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</si>
  <si>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</si>
  <si>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</si>
  <si>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</si>
  <si>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</si>
  <si>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</si>
  <si>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</si>
  <si>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</si>
  <si>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</si>
  <si>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</si>
  <si>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</si>
  <si>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</si>
  <si>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</si>
  <si>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</si>
  <si>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</si>
  <si>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</si>
  <si>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</si>
  <si>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</si>
  <si>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</si>
  <si>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</si>
  <si>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</si>
  <si>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</si>
  <si>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</si>
  <si>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</si>
  <si>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</si>
  <si>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</si>
  <si>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</si>
  <si>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</si>
  <si>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</si>
  <si>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</si>
  <si>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</si>
  <si>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</si>
  <si>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</si>
  <si>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</si>
  <si>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</si>
  <si>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</si>
  <si>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</si>
  <si>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</si>
  <si>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</si>
  <si>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</si>
  <si>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</si>
  <si>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</si>
  <si>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</si>
  <si>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</si>
  <si>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</si>
  <si>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</si>
  <si>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</si>
  <si>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</si>
  <si>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</si>
  <si>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</si>
  <si>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</si>
  <si>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</si>
  <si>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</si>
  <si>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</si>
  <si>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</si>
  <si>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</si>
  <si>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</si>
  <si>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</si>
  <si>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</si>
  <si>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</si>
  <si>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</si>
  <si>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</si>
  <si>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</si>
  <si>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</si>
  <si>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</si>
  <si>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</si>
  <si>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</si>
  <si>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</si>
  <si>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</si>
  <si>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</si>
  <si>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</si>
  <si>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</si>
  <si>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</si>
  <si>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</si>
  <si>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</si>
  <si>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</si>
  <si>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</si>
  <si>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</si>
  <si>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</si>
  <si>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</si>
  <si>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</si>
  <si>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</si>
  <si>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</si>
  <si>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</si>
  <si>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</si>
  <si>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</si>
  <si>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</si>
  <si>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</si>
  <si>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</si>
  <si>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</si>
  <si>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</si>
  <si>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</si>
  <si>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</si>
  <si>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</si>
  <si>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</si>
  <si>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</si>
  <si>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</si>
  <si>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</si>
  <si>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</si>
  <si>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</si>
  <si>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</si>
  <si>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</si>
  <si>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</si>
  <si>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</si>
  <si>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</si>
  <si>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</si>
  <si>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</si>
  <si>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</si>
  <si>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</si>
  <si>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</si>
  <si>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</si>
  <si>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</si>
  <si>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</si>
  <si>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</si>
  <si>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</si>
  <si>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</si>
  <si>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</si>
  <si>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</si>
  <si>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</si>
  <si>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</si>
  <si>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</si>
  <si>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</si>
  <si>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</si>
  <si>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</si>
  <si>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</si>
  <si>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</si>
  <si>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</si>
  <si>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</si>
  <si>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</si>
  <si>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</si>
  <si>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</si>
  <si>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</si>
  <si>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</si>
  <si>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</si>
  <si>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</si>
  <si>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</si>
  <si>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</si>
  <si>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</si>
  <si>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</si>
  <si>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</si>
  <si>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</si>
  <si>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</si>
  <si>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</si>
  <si>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</si>
  <si>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</si>
  <si>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</si>
  <si>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</si>
  <si>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</si>
  <si>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</si>
  <si>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</si>
  <si>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</si>
  <si>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</si>
  <si>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</si>
  <si>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</si>
  <si>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</si>
  <si>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</si>
  <si>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</si>
  <si>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</si>
  <si>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</si>
  <si>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</si>
  <si>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</si>
  <si>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</si>
  <si>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</si>
  <si>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</si>
  <si>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</si>
  <si>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</si>
  <si>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</si>
  <si>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</si>
  <si>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</si>
  <si>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</si>
  <si>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</si>
  <si>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</si>
  <si>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</si>
  <si>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</si>
  <si>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</si>
  <si>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</si>
  <si>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</si>
  <si>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</si>
  <si>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</si>
  <si>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</si>
  <si>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</si>
  <si>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</si>
  <si>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</si>
  <si>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</si>
  <si>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</si>
  <si>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</si>
  <si>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</si>
  <si>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</si>
  <si>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</si>
  <si>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</si>
  <si>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</si>
  <si>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</si>
  <si>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</si>
  <si>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</si>
  <si>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</si>
  <si>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</si>
  <si>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</si>
  <si>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</si>
  <si>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</si>
  <si>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</si>
  <si>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</si>
  <si>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</si>
  <si>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</si>
  <si>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</si>
  <si>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</si>
  <si>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</si>
  <si>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</si>
  <si>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</si>
  <si>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</si>
  <si>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</si>
  <si>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</si>
  <si>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</si>
  <si>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</si>
  <si>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</si>
  <si>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</si>
  <si>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</si>
  <si>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</si>
  <si>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</si>
  <si>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</si>
  <si>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</si>
  <si>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</si>
  <si>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</si>
  <si>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</si>
  <si>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</si>
  <si>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</si>
  <si>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</si>
  <si>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</si>
  <si>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</si>
  <si>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</si>
  <si>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</si>
  <si>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</si>
  <si>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</si>
  <si>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</si>
  <si>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</si>
  <si>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</si>
  <si>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</si>
  <si>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</si>
  <si>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</si>
  <si>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</si>
  <si>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</si>
  <si>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</si>
  <si>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</si>
  <si>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</si>
  <si>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</si>
  <si>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</si>
  <si>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</si>
  <si>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</si>
  <si>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</si>
  <si>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</si>
  <si>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</si>
  <si>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</si>
  <si>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</si>
  <si>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</si>
  <si>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</si>
  <si>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</si>
  <si>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</si>
  <si>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</si>
  <si>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</si>
  <si>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</si>
  <si>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</si>
  <si>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</si>
  <si>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</si>
  <si>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</si>
  <si>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</si>
  <si>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</si>
  <si>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</si>
  <si>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</si>
  <si>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</si>
  <si>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</si>
  <si>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</si>
  <si>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</si>
  <si>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</si>
  <si>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</si>
  <si>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</si>
  <si>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</si>
  <si>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</si>
  <si>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</si>
  <si>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</si>
  <si>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</si>
  <si>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</si>
  <si>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</si>
  <si>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</si>
  <si>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</si>
  <si>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</si>
  <si>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</si>
  <si>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</si>
  <si>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</si>
  <si>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</si>
  <si>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</si>
  <si>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</si>
  <si>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</si>
  <si>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</si>
  <si>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</si>
  <si>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</si>
  <si>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</si>
  <si>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</si>
  <si>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</si>
  <si>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</si>
  <si>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</si>
  <si>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</si>
  <si>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</si>
  <si>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</si>
  <si>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</si>
  <si>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</si>
  <si>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</si>
  <si>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</si>
  <si>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</si>
  <si>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</si>
  <si>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</si>
  <si>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</si>
  <si>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</si>
  <si>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</si>
  <si>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</si>
  <si>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</si>
  <si>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</si>
  <si>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</si>
  <si>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</si>
  <si>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</si>
  <si>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</si>
  <si>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</si>
  <si>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</si>
  <si>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</si>
  <si>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</si>
  <si>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</si>
  <si>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</si>
  <si>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</si>
  <si>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</si>
  <si>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</si>
  <si>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</si>
  <si>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</si>
  <si>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</si>
  <si>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</si>
  <si>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</si>
  <si>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</si>
  <si>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</si>
  <si>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</si>
  <si>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</si>
  <si>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</si>
  <si>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</si>
  <si>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</si>
  <si>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</si>
  <si>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</si>
  <si>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</si>
  <si>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</si>
  <si>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</si>
  <si>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</si>
  <si>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</si>
  <si>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</si>
  <si>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</si>
  <si>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</si>
  <si>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</si>
  <si>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</si>
  <si>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</si>
  <si>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</si>
  <si>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</si>
  <si>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</si>
  <si>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</si>
  <si>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</si>
  <si>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</si>
  <si>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</si>
  <si>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</si>
  <si>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</si>
  <si>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</si>
  <si>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</si>
  <si>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</si>
  <si>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</si>
  <si>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</si>
  <si>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</si>
  <si>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</si>
  <si>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</si>
  <si>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</si>
  <si>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</si>
  <si>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</si>
  <si>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</si>
  <si>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</si>
  <si>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</si>
  <si>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</si>
  <si>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</si>
  <si>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</si>
  <si>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</si>
  <si>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</si>
  <si>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</si>
  <si>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</si>
  <si>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</si>
  <si>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</si>
  <si>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</si>
  <si>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</si>
  <si>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</si>
  <si>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</si>
  <si>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</si>
  <si>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</si>
  <si>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</si>
  <si>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</si>
  <si>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</si>
  <si>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</si>
  <si>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</si>
  <si>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</si>
  <si>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</si>
  <si>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</si>
  <si>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</si>
  <si>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</si>
  <si>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</si>
  <si>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</si>
  <si>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</si>
  <si>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</si>
  <si>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</si>
  <si>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</si>
  <si>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</si>
  <si>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</si>
  <si>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</si>
  <si>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</si>
  <si>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</si>
  <si>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</si>
  <si>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</si>
  <si>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</si>
  <si>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</si>
  <si>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</si>
  <si>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</si>
  <si>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</si>
  <si>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</si>
  <si>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</si>
  <si>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</si>
  <si>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</si>
  <si>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</si>
  <si>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</si>
  <si>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</si>
  <si>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</si>
  <si>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</si>
  <si>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</si>
  <si>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</si>
  <si>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</si>
  <si>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</si>
  <si>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</si>
  <si>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</si>
  <si>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</si>
  <si>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</si>
  <si>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</si>
  <si>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</si>
  <si>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</si>
  <si>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</si>
  <si>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</si>
  <si>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</si>
  <si>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</si>
  <si>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</si>
  <si>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</si>
  <si>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</si>
  <si>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</si>
  <si>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</si>
  <si>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</si>
  <si>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</si>
  <si>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</si>
  <si>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</si>
  <si>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</si>
  <si>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</si>
  <si>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</si>
  <si>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</si>
  <si>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</si>
  <si>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</si>
  <si>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</si>
  <si>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</si>
  <si>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</si>
  <si>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</si>
  <si>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</si>
  <si>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</si>
  <si>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</si>
  <si>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</si>
  <si>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</si>
  <si>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</si>
  <si>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</si>
  <si>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</si>
  <si>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</si>
  <si>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</si>
  <si>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</si>
  <si>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</si>
  <si>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</si>
  <si>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</si>
  <si>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</si>
  <si>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</si>
  <si>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</si>
  <si>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</si>
  <si>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</si>
  <si>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</si>
  <si>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</si>
  <si>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</si>
  <si>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</si>
  <si>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</si>
  <si>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</si>
  <si>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</si>
  <si>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</si>
  <si>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</si>
  <si>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</si>
  <si>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</si>
  <si>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</si>
  <si>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</si>
  <si>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</si>
  <si>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</si>
  <si>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</si>
  <si>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</si>
  <si>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</si>
  <si>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</si>
  <si>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</si>
  <si>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</si>
  <si>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</si>
  <si>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</si>
  <si>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</si>
  <si>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</si>
  <si>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</si>
  <si>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</si>
  <si>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</si>
  <si>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</si>
  <si>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</si>
  <si>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</si>
  <si>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</si>
  <si>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</si>
  <si>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</si>
  <si>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</si>
  <si>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</si>
  <si>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</si>
  <si>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</si>
  <si>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</si>
  <si>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</si>
  <si>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</si>
  <si>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</si>
  <si>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</si>
  <si>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</si>
  <si>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</si>
  <si>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</si>
  <si>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</si>
  <si>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</si>
  <si>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</si>
  <si>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</si>
  <si>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</si>
  <si>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</si>
  <si>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</si>
  <si>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</si>
  <si>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</si>
  <si>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</si>
  <si>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</si>
  <si>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</si>
  <si>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</si>
  <si>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</si>
  <si>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</si>
  <si>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</si>
  <si>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</si>
  <si>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</si>
  <si>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</si>
  <si>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</si>
  <si>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</si>
  <si>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</si>
  <si>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</si>
  <si>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</si>
  <si>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</si>
  <si>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</si>
  <si>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</si>
  <si>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</si>
  <si>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</si>
  <si>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</si>
  <si>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</si>
  <si>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</si>
  <si>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</si>
  <si>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</si>
  <si>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</si>
  <si>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</si>
  <si>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</si>
  <si>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</si>
  <si>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</si>
  <si>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</si>
  <si>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</si>
  <si>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</si>
  <si>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</si>
  <si>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</si>
  <si>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</si>
  <si>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</si>
  <si>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</si>
  <si>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</si>
  <si>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</si>
  <si>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</si>
  <si>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</si>
  <si>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</si>
  <si>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</si>
  <si>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</si>
  <si>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</si>
  <si>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</si>
  <si>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</si>
  <si>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</si>
  <si>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</si>
  <si>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</si>
  <si>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</si>
  <si>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</si>
  <si>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</si>
  <si>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</si>
  <si>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</si>
  <si>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</si>
  <si>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</si>
  <si>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</si>
  <si>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</si>
  <si>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</si>
  <si>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</si>
  <si>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</si>
  <si>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</si>
  <si>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</si>
  <si>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</si>
  <si>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</si>
  <si>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</si>
  <si>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</si>
  <si>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</si>
  <si>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</si>
  <si>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</si>
  <si>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</si>
  <si>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</si>
  <si>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</si>
  <si>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</si>
  <si>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</si>
  <si>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</si>
  <si>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</si>
  <si>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</si>
  <si>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</si>
  <si>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</si>
  <si>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</si>
  <si>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</si>
  <si>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</si>
  <si>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</si>
  <si>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</si>
  <si>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</si>
  <si>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</si>
  <si>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</si>
  <si>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</si>
  <si>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</si>
  <si>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</si>
  <si>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</si>
  <si>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</si>
  <si>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</si>
  <si>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</si>
  <si>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</si>
  <si>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</si>
  <si>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</si>
  <si>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</si>
  <si>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</si>
  <si>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</si>
  <si>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</si>
  <si>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</si>
  <si>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</si>
  <si>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</si>
  <si>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</si>
  <si>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</si>
  <si>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</si>
  <si>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</si>
  <si>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</si>
  <si>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</si>
  <si>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</si>
  <si>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</si>
  <si>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</si>
  <si>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</si>
  <si>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</si>
  <si>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</si>
  <si>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</si>
  <si>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</si>
  <si>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</si>
  <si>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</si>
  <si>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</si>
  <si>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</si>
  <si>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</si>
  <si>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</si>
  <si>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</si>
  <si>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</si>
  <si>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</si>
  <si>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</si>
  <si>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</si>
  <si>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</si>
  <si>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</si>
  <si>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</si>
  <si>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</si>
  <si>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</si>
  <si>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</si>
  <si>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</si>
  <si>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</si>
  <si>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</si>
  <si>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</si>
  <si>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</si>
  <si>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</si>
  <si>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</si>
  <si>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</si>
  <si>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</si>
  <si>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</si>
  <si>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</si>
  <si>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</si>
  <si>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</si>
  <si>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</si>
  <si>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</si>
  <si>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</si>
  <si>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</si>
  <si>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</si>
  <si>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</si>
  <si>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</si>
  <si>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</si>
  <si>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</si>
  <si>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</si>
  <si>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</si>
  <si>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</si>
  <si>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</si>
  <si>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</si>
  <si>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</si>
  <si>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</si>
  <si>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</si>
  <si>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</si>
  <si>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</si>
  <si>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</si>
  <si>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</si>
  <si>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</si>
  <si>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</si>
  <si>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</si>
  <si>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</si>
  <si>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</si>
  <si>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</si>
  <si>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</si>
  <si>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</si>
  <si>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</si>
  <si>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</si>
  <si>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</si>
  <si>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</si>
  <si>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</si>
  <si>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</si>
  <si>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</si>
  <si>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</si>
  <si>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</si>
  <si>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</si>
  <si>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</si>
  <si>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</si>
  <si>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</si>
  <si>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</si>
  <si>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</si>
  <si>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</si>
  <si>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</si>
  <si>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</si>
  <si>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</si>
  <si>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</si>
  <si>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</si>
  <si>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</si>
  <si>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</si>
  <si>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</si>
  <si>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</si>
  <si>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</si>
  <si>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</si>
  <si>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</si>
  <si>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</si>
  <si>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</si>
  <si>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</si>
  <si>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</si>
  <si>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</si>
  <si>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</si>
  <si>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</si>
  <si>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</si>
  <si>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</si>
  <si>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</si>
  <si>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</si>
  <si>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</si>
  <si>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</si>
  <si>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</si>
  <si>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</si>
  <si>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</si>
  <si>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</si>
  <si>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</si>
  <si>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</si>
  <si>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</si>
  <si>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</si>
  <si>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</si>
  <si>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</si>
  <si>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</si>
  <si>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</si>
  <si>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</si>
  <si>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</si>
  <si>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</si>
  <si>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</si>
  <si>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</si>
  <si>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</si>
  <si>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</si>
  <si>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</si>
  <si>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</si>
  <si>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</si>
  <si>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</si>
  <si>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</si>
  <si>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</si>
  <si>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</si>
  <si>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</si>
  <si>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</si>
  <si>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</si>
  <si>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</si>
  <si>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</si>
  <si>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</si>
  <si>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</si>
  <si>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</si>
  <si>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</si>
  <si>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</si>
  <si>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</si>
  <si>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</si>
  <si>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</si>
  <si>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</si>
  <si>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</si>
  <si>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</si>
  <si>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</si>
  <si>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</si>
  <si>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</si>
  <si>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</si>
  <si>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</si>
  <si>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</si>
  <si>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</si>
  <si>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</si>
  <si>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</si>
  <si>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</si>
  <si>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</si>
  <si>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</si>
  <si>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</si>
  <si>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</si>
  <si>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</si>
  <si>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</si>
  <si>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</si>
  <si>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</si>
  <si>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</si>
  <si>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</si>
  <si>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</si>
  <si>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</si>
  <si>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</si>
  <si>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</si>
  <si>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</si>
  <si>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</si>
  <si>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</si>
  <si>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</si>
  <si>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</si>
  <si>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</si>
  <si>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</si>
  <si>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</si>
  <si>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</si>
  <si>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</si>
  <si>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</si>
  <si>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</si>
  <si>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</si>
  <si>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</si>
  <si>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</si>
  <si>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</si>
  <si>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</si>
  <si>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</si>
  <si>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</si>
  <si>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</si>
  <si>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</si>
  <si>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</si>
  <si>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</si>
  <si>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</si>
  <si>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</si>
  <si>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</si>
  <si>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</si>
  <si>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</si>
  <si>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</si>
  <si>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</si>
  <si>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</si>
  <si>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</si>
  <si>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</si>
  <si>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</si>
  <si>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</si>
  <si>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</si>
  <si>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</si>
  <si>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</si>
  <si>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</si>
  <si>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</si>
  <si>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</si>
  <si>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</si>
  <si>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</si>
  <si>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</si>
  <si>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</si>
  <si>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</si>
  <si>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</si>
  <si>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</si>
  <si>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</si>
  <si>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</si>
  <si>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</si>
  <si>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</si>
  <si>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</si>
  <si>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</si>
  <si>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</si>
  <si>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</si>
  <si>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</si>
  <si>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</si>
  <si>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</si>
  <si>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</si>
  <si>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</si>
  <si>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</si>
  <si>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</si>
  <si>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</si>
  <si>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</si>
  <si>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</si>
  <si>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</si>
  <si>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</si>
  <si>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</si>
  <si>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</si>
  <si>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</si>
  <si>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</si>
  <si>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</si>
  <si>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</si>
  <si>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</si>
  <si>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</si>
  <si>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</si>
  <si>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</si>
  <si>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</si>
  <si>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</si>
  <si>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</si>
  <si>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</si>
  <si>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</si>
  <si>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</si>
  <si>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</si>
  <si>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</si>
  <si>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</si>
  <si>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</si>
  <si>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</si>
  <si>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</si>
  <si>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</si>
  <si>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</si>
  <si>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</si>
  <si>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</si>
  <si>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</si>
  <si>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</si>
  <si>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</si>
  <si>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</si>
  <si>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</si>
  <si>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</si>
  <si>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</si>
  <si>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</si>
  <si>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</si>
  <si>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</si>
  <si>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</si>
  <si>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</si>
  <si>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</si>
  <si>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</si>
  <si>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</si>
  <si>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</si>
  <si>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</si>
  <si>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</si>
  <si>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</si>
  <si>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</si>
  <si>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</si>
  <si>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</si>
  <si>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</si>
  <si>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</si>
  <si>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</si>
  <si>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</si>
  <si>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</si>
  <si>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</si>
  <si>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</si>
  <si>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</si>
  <si>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</si>
  <si>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</si>
  <si>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</si>
  <si>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</si>
  <si>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</si>
  <si>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</si>
  <si>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</si>
  <si>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</si>
  <si>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</si>
  <si>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</si>
  <si>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</si>
  <si>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</si>
  <si>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</si>
  <si>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</si>
  <si>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</si>
  <si>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</si>
  <si>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</si>
  <si>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</si>
  <si>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</si>
  <si>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</si>
  <si>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</si>
  <si>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</si>
  <si>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</si>
  <si>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</si>
  <si>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</si>
  <si>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</si>
  <si>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</si>
  <si>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</si>
  <si>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</si>
  <si>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</si>
  <si>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</si>
  <si>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</si>
  <si>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</si>
  <si>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</si>
  <si>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</si>
  <si>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</si>
  <si>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</si>
  <si>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</si>
  <si>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</si>
  <si>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</si>
  <si>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</si>
  <si>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</si>
  <si>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</si>
  <si>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</si>
  <si>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</si>
  <si>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</si>
  <si>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</si>
  <si>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</si>
  <si>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</si>
  <si>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</si>
  <si>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</si>
  <si>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</si>
  <si>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</si>
  <si>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</si>
  <si>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</si>
  <si>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</si>
  <si>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</si>
  <si>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</si>
  <si>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</si>
  <si>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</si>
  <si>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</si>
  <si>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</si>
  <si>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</si>
  <si>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</si>
  <si>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</si>
  <si>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</si>
  <si>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</si>
  <si>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</si>
  <si>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</si>
  <si>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</si>
  <si>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</si>
  <si>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</si>
  <si>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</si>
  <si>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</si>
  <si>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</si>
  <si>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</si>
  <si>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</si>
  <si>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</si>
  <si>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</si>
  <si>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</si>
  <si>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</si>
  <si>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</si>
  <si>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</si>
  <si>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</si>
  <si>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</si>
  <si>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</si>
  <si>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</si>
  <si>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</si>
  <si>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</si>
  <si>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</si>
  <si>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</si>
  <si>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</si>
  <si>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</si>
  <si>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</si>
  <si>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</si>
  <si>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</si>
  <si>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</si>
  <si>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</si>
  <si>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</si>
  <si>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</si>
  <si>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</si>
  <si>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</si>
  <si>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</si>
  <si>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</si>
  <si>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</si>
  <si>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</si>
  <si>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</si>
  <si>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</si>
  <si>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</si>
  <si>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</si>
  <si>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</si>
  <si>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</si>
  <si>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</si>
  <si>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</si>
  <si>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</si>
  <si>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</si>
  <si>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</si>
  <si>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</si>
  <si>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</si>
  <si>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</si>
  <si>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</si>
  <si>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</si>
  <si>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</si>
  <si>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</si>
  <si>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</si>
  <si>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</si>
  <si>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</si>
  <si>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</si>
  <si>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</si>
  <si>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</si>
  <si>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</si>
  <si>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</si>
  <si>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</si>
  <si>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</si>
  <si>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</si>
  <si>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</si>
  <si>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</si>
  <si>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</si>
  <si>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</si>
  <si>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</si>
  <si>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</si>
  <si>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</si>
  <si>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</si>
  <si>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</si>
  <si>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</si>
  <si>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</si>
  <si>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</si>
  <si>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</si>
  <si>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</si>
  <si>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</si>
  <si>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</si>
  <si>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</si>
  <si>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</si>
  <si>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</si>
  <si>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</si>
  <si>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</si>
  <si>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</si>
  <si>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</si>
  <si>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</si>
  <si>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</si>
  <si>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</si>
  <si>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</si>
  <si>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</si>
  <si>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</si>
  <si>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</si>
  <si>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</si>
  <si>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</si>
  <si>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</si>
  <si>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</si>
  <si>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</si>
  <si>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</si>
  <si>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</si>
  <si>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</si>
  <si>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</si>
  <si>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</si>
  <si>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</si>
  <si>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</si>
  <si>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</si>
  <si>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</si>
  <si>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</si>
  <si>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</si>
  <si>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</si>
  <si>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</si>
  <si>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</si>
  <si>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</si>
  <si>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</si>
  <si>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</si>
  <si>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</si>
  <si>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</si>
  <si>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</si>
  <si>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</si>
  <si>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</si>
  <si>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</si>
  <si>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</si>
  <si>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</si>
  <si>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</si>
  <si>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</si>
  <si>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</si>
  <si>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</si>
  <si>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</si>
  <si>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</si>
  <si>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</si>
  <si>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</si>
  <si>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</si>
  <si>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</si>
  <si>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</si>
  <si>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</si>
  <si>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</si>
  <si>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</si>
  <si>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</si>
  <si>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</si>
  <si>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</si>
  <si>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</si>
  <si>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</si>
  <si>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</si>
  <si>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</si>
  <si>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</si>
  <si>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</si>
  <si>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</si>
  <si>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</si>
  <si>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</si>
  <si>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</si>
  <si>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</si>
  <si>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</si>
  <si>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</si>
  <si>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</si>
  <si>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</si>
  <si>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</si>
  <si>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</si>
  <si>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</si>
  <si>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</si>
  <si>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</si>
  <si>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</si>
  <si>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</si>
  <si>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</si>
  <si>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</si>
  <si>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</si>
  <si>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</si>
  <si>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</si>
  <si>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</si>
  <si>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</si>
  <si>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</si>
  <si>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</si>
  <si>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</si>
  <si>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</si>
  <si>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</si>
  <si>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</si>
  <si>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</si>
  <si>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</si>
  <si>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</si>
  <si>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</si>
  <si>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</si>
  <si>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</si>
  <si>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</si>
  <si>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</si>
  <si>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</si>
  <si>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</si>
  <si>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</si>
  <si>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</si>
  <si>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</si>
  <si>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</si>
  <si>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</si>
  <si>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</si>
  <si>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</si>
  <si>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</si>
  <si>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</si>
  <si>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</si>
  <si>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</si>
  <si>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</si>
  <si>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</si>
  <si>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</si>
  <si>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</si>
  <si>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</si>
  <si>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</si>
  <si>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</si>
  <si>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</si>
  <si>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</si>
  <si>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</si>
  <si>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</si>
  <si>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</si>
  <si>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</si>
  <si>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</si>
  <si>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</si>
  <si>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</si>
  <si>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</si>
  <si>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</si>
  <si>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</si>
  <si>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</si>
  <si>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</si>
  <si>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</si>
  <si>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</si>
  <si>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</si>
  <si>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</si>
  <si>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</si>
  <si>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</si>
  <si>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</si>
  <si>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</si>
  <si>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</si>
  <si>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</si>
  <si>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</si>
  <si>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</si>
  <si>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</si>
  <si>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</si>
  <si>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</si>
  <si>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</si>
  <si>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</si>
  <si>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</si>
  <si>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</si>
  <si>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</si>
  <si>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</si>
  <si>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</si>
  <si>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</si>
  <si>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</si>
  <si>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</si>
  <si>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</si>
  <si>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</si>
  <si>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</si>
  <si>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</si>
  <si>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</si>
  <si>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</si>
  <si>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</si>
  <si>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</si>
  <si>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</si>
  <si>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</si>
  <si>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</si>
  <si>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</si>
  <si>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</si>
  <si>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</si>
  <si>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</si>
  <si>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</si>
  <si>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</si>
  <si>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</si>
  <si>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</si>
  <si>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</si>
  <si>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</si>
  <si>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</si>
  <si>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</si>
  <si>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</si>
  <si>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</si>
  <si>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</si>
  <si>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</si>
  <si>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</si>
  <si>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</si>
  <si>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</si>
  <si>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</si>
  <si>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</si>
  <si>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</si>
  <si>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</si>
  <si>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</si>
  <si>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</si>
  <si>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</si>
  <si>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</si>
  <si>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</si>
  <si>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</si>
  <si>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</si>
  <si>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</si>
  <si>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</si>
  <si>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</si>
  <si>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</si>
  <si>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</si>
  <si>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</si>
  <si>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</si>
  <si>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</si>
  <si>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</si>
  <si>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</si>
  <si>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</si>
  <si>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</si>
  <si>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</si>
  <si>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</si>
  <si>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</si>
  <si>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</si>
  <si>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</si>
  <si>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</si>
  <si>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</si>
  <si>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</si>
  <si>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</si>
  <si>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</si>
  <si>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</si>
  <si>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</si>
  <si>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</si>
  <si>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</si>
  <si>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</si>
  <si>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</si>
  <si>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</si>
  <si>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</si>
  <si>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</si>
  <si>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</si>
  <si>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</si>
  <si>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</si>
  <si>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</si>
  <si>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</si>
  <si>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</si>
  <si>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</si>
  <si>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</si>
  <si>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</si>
  <si>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</si>
  <si>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</si>
  <si>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</si>
  <si>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</si>
  <si>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</si>
  <si>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</si>
  <si>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</si>
  <si>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</si>
  <si>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</si>
  <si>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</si>
  <si>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</si>
  <si>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</si>
  <si>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</si>
  <si>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</si>
  <si>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</si>
  <si>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</si>
  <si>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</si>
  <si>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</si>
  <si>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</si>
  <si>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</si>
  <si>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</si>
  <si>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</si>
  <si>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</si>
  <si>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</si>
  <si>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</si>
  <si>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</si>
  <si>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</si>
  <si>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</si>
  <si>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</si>
  <si>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</si>
  <si>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</si>
  <si>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</si>
  <si>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</si>
  <si>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</si>
  <si>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</si>
  <si>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</si>
  <si>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</si>
  <si>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</si>
  <si>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</si>
  <si>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</si>
  <si>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</si>
  <si>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</si>
  <si>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</si>
  <si>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</si>
  <si>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</si>
  <si>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</si>
  <si>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</si>
  <si>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</si>
  <si>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</si>
  <si>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</si>
  <si>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</si>
  <si>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</si>
  <si>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</si>
  <si>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</si>
  <si>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</si>
  <si>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</si>
  <si>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</si>
  <si>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</si>
  <si>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</si>
  <si>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</si>
  <si>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</si>
  <si>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</si>
  <si>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</si>
  <si>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</si>
  <si>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</si>
  <si>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</si>
  <si>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</si>
  <si>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</si>
  <si>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</si>
  <si>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</si>
  <si>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</si>
  <si>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</si>
  <si>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</si>
  <si>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</si>
  <si>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</si>
  <si>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</si>
  <si>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</si>
  <si>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</si>
  <si>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</si>
  <si>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</si>
  <si>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</si>
  <si>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</si>
  <si>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</si>
  <si>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</si>
  <si>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</si>
  <si>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</si>
  <si>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</si>
  <si>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</si>
  <si>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</si>
  <si>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</si>
  <si>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</si>
  <si>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</si>
  <si>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</si>
  <si>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</si>
  <si>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</si>
  <si>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</si>
  <si>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</si>
  <si>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</si>
  <si>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</si>
  <si>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</si>
  <si>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</si>
  <si>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</si>
  <si>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</si>
  <si>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</si>
  <si>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</si>
  <si>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</si>
  <si>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</si>
  <si>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</si>
  <si>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</si>
  <si>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</si>
  <si>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</si>
  <si>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</si>
  <si>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</si>
  <si>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</si>
  <si>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</si>
  <si>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</si>
  <si>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</si>
  <si>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</si>
  <si>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</si>
  <si>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</si>
  <si>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</si>
  <si>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</si>
  <si>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</si>
  <si>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</si>
  <si>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</si>
  <si>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</si>
  <si>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</si>
  <si>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</si>
  <si>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</si>
  <si>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</si>
  <si>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</si>
  <si>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</si>
  <si>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</si>
  <si>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</si>
  <si>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</si>
  <si>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</si>
  <si>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</si>
  <si>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</si>
  <si>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</si>
  <si>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</si>
  <si>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</si>
  <si>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</si>
  <si>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</si>
  <si>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</si>
  <si>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</si>
  <si>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</si>
  <si>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</si>
  <si>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</si>
  <si>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</si>
  <si>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</si>
  <si>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</si>
  <si>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</si>
  <si>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</si>
  <si>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</si>
  <si>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</si>
  <si>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</si>
  <si>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</si>
  <si>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</si>
  <si>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</si>
  <si>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</si>
  <si>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</si>
  <si>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</si>
  <si>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</si>
  <si>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</si>
  <si>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</si>
  <si>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</si>
  <si>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</si>
  <si>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</si>
  <si>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</si>
  <si>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</si>
  <si>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</si>
  <si>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</si>
  <si>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</si>
  <si>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</si>
  <si>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</si>
  <si>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</si>
  <si>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</si>
  <si>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</si>
  <si>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</si>
  <si>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</si>
  <si>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</si>
  <si>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</si>
  <si>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</si>
  <si>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</si>
  <si>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</si>
  <si>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</si>
  <si>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</si>
  <si>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</si>
  <si>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</si>
  <si>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</si>
  <si>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</si>
  <si>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</si>
  <si>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</si>
  <si>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</si>
  <si>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</si>
  <si>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</si>
  <si>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</si>
  <si>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</si>
  <si>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</si>
  <si>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</si>
  <si>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</si>
  <si>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</si>
  <si>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</si>
  <si>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</si>
  <si>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</si>
  <si>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</si>
  <si>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</si>
  <si>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</si>
  <si>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</si>
  <si>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</si>
  <si>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</si>
  <si>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</si>
  <si>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</si>
  <si>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</si>
  <si>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</si>
  <si>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</si>
  <si>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</si>
  <si>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</si>
  <si>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</si>
  <si>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</si>
  <si>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</si>
  <si>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</si>
  <si>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</si>
  <si>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</si>
  <si>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</si>
  <si>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</si>
  <si>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</si>
  <si>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</si>
  <si>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</si>
  <si>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</si>
  <si>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</si>
  <si>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</si>
  <si>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</si>
  <si>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</si>
  <si>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</si>
  <si>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</si>
  <si>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</si>
  <si>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</si>
  <si>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</si>
  <si>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</si>
  <si>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</si>
  <si>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</si>
  <si>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</si>
  <si>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</si>
  <si>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</si>
  <si>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</si>
  <si>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</si>
  <si>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</si>
  <si>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</si>
  <si>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</si>
  <si>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</si>
  <si>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</si>
  <si>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</si>
  <si>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</si>
  <si>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</si>
  <si>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</si>
  <si>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</si>
  <si>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</si>
  <si>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</si>
  <si>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</si>
  <si>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</si>
  <si>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</si>
  <si>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</si>
  <si>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</si>
  <si>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</si>
  <si>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</si>
  <si>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</si>
  <si>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</si>
  <si>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</si>
  <si>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</si>
  <si>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</si>
  <si>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</si>
  <si>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</si>
  <si>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</si>
  <si>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</si>
  <si>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</si>
  <si>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</si>
  <si>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</si>
  <si>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</si>
  <si>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</si>
  <si>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</si>
  <si>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</si>
  <si>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</si>
  <si>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</si>
  <si>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</si>
  <si>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</si>
  <si>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</si>
  <si>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</si>
  <si>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</si>
  <si>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</si>
  <si>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</si>
  <si>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</si>
  <si>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</si>
  <si>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</si>
  <si>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</si>
  <si>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</si>
  <si>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</si>
  <si>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</si>
  <si>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</si>
  <si>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</si>
  <si>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</si>
  <si>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</si>
  <si>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</si>
  <si>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</si>
  <si>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</si>
  <si>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</si>
  <si>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</si>
  <si>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</si>
  <si>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</si>
  <si>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</si>
  <si>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</si>
  <si>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</si>
  <si>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</si>
  <si>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</si>
  <si>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</si>
  <si>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</si>
  <si>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</si>
  <si>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</si>
  <si>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</si>
  <si>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</si>
  <si>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</si>
  <si>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</si>
  <si>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</si>
  <si>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</si>
  <si>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</si>
  <si>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</si>
  <si>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</si>
  <si>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</si>
  <si>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</si>
  <si>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</si>
  <si>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</si>
  <si>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</si>
  <si>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</si>
  <si>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</si>
  <si>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</si>
  <si>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</si>
  <si>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</si>
  <si>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</si>
  <si>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</si>
  <si>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</si>
  <si>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</si>
  <si>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</si>
  <si>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</si>
  <si>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</si>
  <si>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</si>
  <si>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</si>
  <si>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</si>
  <si>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</si>
  <si>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</si>
  <si>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</si>
  <si>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</si>
  <si>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</si>
  <si>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</si>
  <si>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</si>
  <si>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</si>
  <si>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</si>
  <si>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</si>
  <si>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</si>
  <si>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</si>
  <si>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</si>
  <si>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</si>
  <si>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</si>
  <si>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</si>
  <si>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</si>
  <si>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</si>
  <si>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</si>
  <si>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</si>
  <si>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</si>
  <si>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</si>
  <si>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</si>
  <si>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</si>
  <si>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</si>
  <si>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</si>
  <si>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</si>
  <si>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</si>
  <si>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</si>
  <si>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</si>
  <si>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</si>
  <si>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</si>
  <si>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</si>
  <si>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</si>
  <si>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</si>
  <si>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</si>
  <si>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</si>
  <si>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</si>
  <si>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</si>
  <si>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</si>
  <si>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</si>
  <si>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</si>
  <si>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</si>
  <si>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</si>
  <si>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</si>
  <si>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</si>
  <si>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</si>
  <si>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</si>
  <si>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</si>
  <si>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</si>
  <si>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</si>
  <si>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</si>
  <si>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</si>
  <si>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</si>
  <si>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</si>
  <si>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</si>
  <si>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</si>
  <si>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</si>
  <si>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</si>
  <si>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</si>
  <si>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</si>
  <si>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</si>
  <si>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</si>
  <si>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</si>
  <si>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</si>
  <si>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</si>
  <si>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</si>
  <si>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</si>
  <si>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</si>
  <si>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</si>
  <si>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</si>
  <si>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</si>
  <si>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</si>
  <si>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</si>
  <si>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</si>
  <si>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</si>
  <si>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</si>
  <si>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</si>
  <si>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</si>
  <si>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</si>
  <si>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</si>
  <si>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</si>
  <si>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</si>
  <si>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</si>
  <si>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</si>
  <si>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</si>
  <si>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</si>
  <si>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</si>
  <si>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</si>
  <si>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</si>
  <si>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</si>
  <si>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</si>
  <si>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</si>
  <si>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</si>
  <si>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</si>
  <si>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</si>
  <si>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</si>
  <si>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</si>
  <si>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</si>
  <si>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</si>
  <si>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</si>
  <si>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</si>
  <si>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</si>
  <si>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</si>
  <si>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</si>
  <si>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</si>
  <si>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</si>
  <si>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</si>
  <si>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</si>
  <si>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</si>
  <si>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</si>
  <si>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</si>
  <si>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</si>
  <si>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</si>
  <si>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</si>
  <si>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</si>
  <si>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</si>
  <si>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</si>
  <si>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</si>
  <si>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</si>
  <si>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</si>
  <si>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</si>
  <si>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</si>
  <si>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</si>
  <si>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</si>
  <si>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</si>
  <si>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</si>
  <si>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</si>
  <si>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</si>
  <si>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</si>
  <si>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</si>
  <si>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</si>
  <si>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</si>
  <si>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</si>
  <si>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</si>
  <si>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</si>
  <si>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</si>
  <si>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</si>
  <si>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</si>
  <si>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</si>
  <si>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</si>
  <si>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</si>
  <si>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</si>
  <si>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</si>
  <si>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</si>
  <si>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</si>
  <si>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</si>
  <si>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</si>
  <si>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</si>
  <si>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</si>
  <si>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</si>
  <si>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</si>
  <si>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</si>
  <si>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</si>
  <si>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</si>
  <si>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</si>
  <si>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</si>
  <si>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</si>
  <si>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</si>
  <si>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</si>
  <si>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</si>
  <si>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</si>
  <si>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</si>
  <si>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</si>
  <si>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</si>
  <si>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</si>
  <si>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</si>
  <si>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</si>
  <si>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</si>
  <si>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</si>
  <si>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</si>
  <si>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</si>
  <si>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</si>
  <si>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</si>
  <si>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</si>
  <si>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</si>
  <si>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</si>
  <si>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</si>
  <si>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</si>
  <si>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</si>
  <si>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</si>
  <si>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</si>
  <si>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</si>
  <si>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</si>
  <si>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</si>
  <si>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</si>
  <si>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</si>
  <si>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</si>
  <si>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</si>
  <si>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</si>
  <si>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</si>
  <si>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</si>
  <si>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</si>
  <si>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</si>
  <si>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</si>
  <si>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</si>
  <si>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</si>
  <si>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</si>
  <si>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</si>
  <si>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</si>
  <si>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</si>
  <si>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</si>
  <si>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</si>
  <si>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</si>
  <si>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</si>
  <si>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</si>
  <si>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</si>
  <si>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</si>
  <si>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</si>
  <si>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</si>
  <si>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</si>
  <si>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</si>
  <si>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</si>
  <si>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</si>
  <si>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</si>
  <si>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</si>
  <si>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</si>
  <si>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</si>
  <si>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</si>
  <si>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</si>
  <si>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</si>
  <si>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</si>
  <si>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</si>
  <si>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</si>
  <si>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</si>
  <si>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</si>
  <si>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</si>
  <si>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</si>
  <si>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</si>
  <si>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</si>
  <si>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</si>
  <si>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</si>
  <si>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</si>
  <si>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</si>
  <si>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</si>
  <si>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</si>
  <si>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</si>
  <si>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</si>
  <si>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</si>
  <si>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</si>
  <si>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</si>
  <si>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</si>
  <si>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</si>
  <si>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</si>
  <si>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</si>
  <si>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</si>
  <si>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</si>
  <si>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</si>
  <si>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</si>
  <si>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</si>
  <si>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</si>
  <si>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</si>
  <si>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</si>
  <si>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</si>
  <si>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</si>
  <si>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</si>
  <si>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</si>
  <si>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</si>
  <si>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</si>
  <si>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</si>
  <si>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</si>
  <si>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</si>
  <si>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</si>
  <si>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</si>
  <si>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</si>
  <si>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</si>
  <si>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</si>
  <si>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</si>
  <si>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</si>
  <si>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</si>
  <si>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</si>
  <si>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</si>
  <si>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</si>
  <si>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</si>
  <si>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</si>
  <si>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</si>
  <si>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</si>
  <si>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</si>
  <si>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</si>
  <si>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</si>
  <si>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</si>
  <si>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</si>
  <si>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</si>
  <si>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</si>
  <si>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</si>
  <si>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</si>
  <si>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</si>
  <si>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</si>
  <si>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</si>
  <si>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</si>
  <si>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</si>
  <si>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</si>
  <si>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</si>
  <si>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</si>
  <si>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</si>
  <si>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</si>
  <si>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</si>
  <si>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</si>
  <si>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</si>
  <si>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</si>
  <si>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</si>
  <si>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</si>
  <si>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</si>
  <si>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</si>
  <si>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</si>
  <si>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</si>
  <si>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</si>
  <si>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</si>
  <si>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</si>
  <si>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</si>
  <si>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</si>
  <si>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</si>
  <si>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</si>
  <si>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</si>
  <si>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</si>
  <si>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</si>
  <si>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</si>
  <si>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</si>
  <si>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</si>
  <si>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</si>
  <si>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</si>
  <si>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</si>
  <si>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</si>
  <si>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</si>
  <si>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</si>
  <si>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</si>
  <si>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</si>
  <si>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</si>
  <si>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</si>
  <si>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</si>
  <si>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</si>
  <si>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</si>
  <si>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</si>
  <si>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</si>
  <si>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</si>
  <si>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</si>
  <si>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</si>
  <si>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</si>
  <si>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</si>
  <si>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</si>
  <si>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</si>
  <si>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</si>
  <si>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</si>
  <si>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</si>
  <si>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</si>
  <si>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</si>
  <si>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</si>
  <si>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</si>
  <si>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</si>
  <si>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</si>
  <si>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</si>
  <si>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</si>
  <si>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</si>
  <si>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</si>
  <si>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</si>
  <si>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</si>
  <si>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</si>
  <si>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</si>
  <si>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</si>
  <si>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</si>
  <si>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</si>
  <si>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</si>
  <si>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</si>
  <si>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</si>
  <si>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</si>
  <si>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</si>
  <si>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</si>
  <si>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</si>
  <si>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</si>
  <si>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</si>
  <si>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</si>
  <si>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</si>
  <si>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</si>
  <si>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</si>
  <si>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</si>
  <si>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</si>
  <si>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</si>
  <si>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</si>
  <si>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</si>
  <si>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</si>
  <si>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</si>
  <si>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</si>
  <si>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</si>
  <si>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</si>
  <si>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</si>
  <si>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</si>
  <si>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</si>
  <si>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</si>
  <si>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</si>
  <si>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</si>
  <si>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</si>
  <si>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</si>
  <si>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</si>
  <si>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</si>
  <si>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</si>
  <si>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</si>
  <si>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</si>
  <si>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</si>
  <si>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</si>
  <si>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</si>
  <si>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</si>
  <si>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</si>
  <si>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</si>
  <si>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</si>
  <si>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</si>
  <si>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</si>
  <si>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</si>
  <si>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</si>
  <si>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</si>
  <si>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</si>
  <si>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</si>
  <si>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</si>
  <si>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</si>
  <si>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</si>
  <si>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</si>
  <si>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</si>
  <si>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</si>
  <si>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</si>
  <si>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</si>
  <si>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</si>
  <si>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</si>
  <si>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</si>
  <si>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</si>
  <si>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</si>
  <si>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</si>
  <si>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</si>
  <si>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</si>
  <si>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</si>
  <si>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</si>
  <si>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</si>
  <si>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</si>
  <si>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</si>
  <si>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</si>
  <si>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</si>
  <si>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</si>
  <si>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</si>
  <si>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</si>
  <si>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</si>
  <si>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</si>
  <si>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</si>
  <si>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</si>
  <si>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</si>
  <si>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</si>
  <si>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</si>
  <si>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</si>
  <si>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</si>
  <si>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</si>
  <si>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</si>
  <si>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</si>
  <si>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</si>
  <si>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</si>
  <si>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</si>
  <si>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</si>
  <si>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</si>
  <si>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</si>
  <si>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</si>
  <si>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</si>
  <si>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</si>
  <si>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</si>
  <si>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</si>
  <si>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</si>
  <si>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</si>
  <si>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</si>
  <si>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</si>
  <si>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</si>
  <si>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</si>
  <si>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</si>
  <si>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</si>
  <si>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</si>
  <si>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</si>
  <si>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</si>
  <si>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</si>
  <si>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</si>
  <si>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</si>
  <si>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</si>
  <si>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</si>
  <si>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</si>
  <si>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</si>
  <si>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</si>
  <si>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</si>
  <si>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</si>
  <si>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</si>
  <si>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</si>
  <si>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</si>
  <si>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</si>
  <si>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</si>
  <si>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</si>
  <si>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</si>
  <si>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</si>
  <si>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</si>
  <si>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</si>
  <si>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</si>
  <si>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</si>
  <si>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</si>
  <si>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</si>
  <si>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</si>
  <si>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</si>
  <si>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</si>
  <si>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</si>
  <si>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</si>
  <si>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</si>
  <si>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</si>
  <si>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</si>
  <si>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</si>
  <si>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</si>
  <si>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</si>
  <si>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</si>
  <si>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</si>
  <si>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</si>
  <si>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</si>
  <si>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</si>
  <si>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</si>
  <si>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</si>
  <si>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</si>
  <si>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</si>
  <si>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</si>
  <si>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</si>
  <si>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</si>
  <si>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</si>
  <si>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</si>
  <si>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</si>
  <si>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</si>
  <si>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</si>
  <si>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</si>
  <si>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</si>
  <si>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</si>
  <si>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</si>
  <si>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</si>
  <si>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</si>
  <si>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</si>
  <si>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</si>
  <si>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</si>
  <si>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</si>
  <si>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</si>
  <si>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</si>
  <si>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</si>
  <si>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</si>
  <si>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</si>
  <si>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</si>
  <si>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</si>
  <si>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</si>
  <si>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</si>
  <si>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</si>
  <si>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</si>
  <si>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</si>
  <si>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</si>
  <si>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</si>
  <si>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</si>
  <si>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</si>
  <si>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</si>
  <si>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</si>
  <si>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</si>
  <si>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</si>
  <si>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</si>
  <si>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</si>
  <si>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</si>
  <si>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</si>
  <si>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</si>
  <si>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</si>
  <si>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</si>
  <si>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</si>
  <si>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</si>
  <si>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</si>
  <si>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</si>
  <si>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</si>
  <si>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</si>
  <si>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</si>
  <si>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</si>
  <si>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</si>
  <si>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</si>
  <si>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</si>
  <si>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</si>
  <si>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</si>
  <si>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</si>
  <si>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</si>
  <si>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</si>
  <si>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</si>
  <si>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</si>
  <si>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</si>
  <si>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</si>
  <si>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</si>
  <si>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</si>
  <si>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</si>
  <si>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</si>
  <si>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</si>
  <si>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</si>
  <si>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</si>
  <si>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</si>
  <si>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</si>
  <si>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</si>
  <si>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</si>
  <si>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</si>
  <si>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</si>
  <si>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</si>
  <si>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</si>
  <si>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</si>
  <si>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</si>
  <si>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</si>
  <si>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</si>
  <si>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</si>
  <si>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</si>
  <si>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</si>
  <si>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</si>
  <si>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</si>
  <si>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</si>
  <si>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</si>
  <si>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</si>
  <si>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</si>
  <si>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</si>
  <si>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</si>
  <si>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</si>
  <si>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</si>
  <si>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</si>
  <si>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</si>
  <si>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</si>
  <si>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</si>
  <si>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</si>
  <si>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</si>
  <si>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</si>
  <si>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</si>
  <si>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</si>
  <si>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</si>
  <si>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</si>
  <si>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</si>
  <si>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</si>
  <si>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</si>
  <si>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</si>
  <si>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</si>
  <si>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</si>
  <si>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</si>
  <si>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</si>
  <si>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</si>
  <si>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</si>
  <si>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</si>
  <si>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</si>
  <si>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</si>
  <si>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</si>
  <si>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</si>
  <si>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</si>
  <si>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</si>
  <si>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</si>
  <si>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</si>
  <si>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</si>
  <si>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</si>
  <si>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</si>
  <si>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</si>
  <si>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</si>
  <si>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</si>
  <si>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</si>
  <si>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</si>
  <si>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</si>
  <si>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</si>
  <si>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</si>
  <si>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</si>
  <si>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</si>
  <si>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</si>
  <si>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</si>
  <si>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</si>
  <si>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</si>
  <si>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</si>
  <si>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</si>
  <si>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</si>
  <si>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</si>
  <si>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</si>
  <si>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</si>
  <si>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</si>
  <si>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</si>
  <si>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</si>
  <si>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</si>
  <si>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</si>
  <si>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</si>
  <si>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</si>
  <si>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</si>
  <si>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</si>
  <si>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</si>
  <si>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</si>
  <si>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</si>
  <si>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</si>
  <si>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</si>
  <si>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</si>
  <si>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</si>
  <si>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</si>
  <si>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</si>
  <si>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</si>
  <si>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</si>
  <si>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</si>
  <si>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</si>
  <si>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</si>
  <si>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</si>
  <si>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</si>
  <si>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</si>
  <si>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</si>
  <si>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</si>
  <si>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</si>
  <si>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</si>
  <si>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</si>
  <si>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</si>
  <si>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</si>
  <si>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</si>
  <si>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</si>
  <si>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</si>
  <si>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</si>
  <si>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</si>
  <si>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</si>
  <si>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</si>
  <si>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</si>
  <si>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</si>
  <si>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</si>
  <si>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</si>
  <si>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</si>
  <si>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</si>
  <si>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</si>
  <si>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</si>
  <si>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</si>
  <si>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</si>
  <si>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</si>
  <si>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</si>
  <si>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</si>
  <si>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</si>
  <si>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</si>
  <si>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</si>
  <si>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</si>
  <si>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</si>
  <si>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</si>
  <si>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</si>
  <si>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</si>
  <si>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</si>
  <si>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</si>
  <si>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</si>
  <si>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</si>
  <si>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</si>
  <si>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</si>
  <si>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</si>
  <si>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</si>
  <si>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</si>
  <si>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</si>
  <si>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</si>
  <si>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</si>
  <si>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</si>
  <si>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</si>
  <si>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</si>
  <si>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</si>
  <si>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</si>
  <si>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</si>
  <si>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</si>
  <si>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</si>
  <si>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</si>
  <si>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</si>
  <si>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</si>
  <si>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</si>
  <si>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</si>
  <si>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</si>
  <si>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</si>
  <si>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</si>
  <si>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</si>
  <si>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</si>
  <si>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</si>
  <si>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</si>
  <si>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</si>
  <si>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</si>
  <si>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</si>
  <si>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</si>
  <si>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</si>
  <si>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</si>
  <si>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</si>
  <si>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</si>
  <si>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</si>
  <si>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</si>
  <si>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</si>
  <si>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</si>
  <si>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</si>
  <si>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</si>
  <si>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</si>
  <si>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</si>
  <si>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</si>
  <si>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</si>
  <si>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</si>
  <si>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</si>
  <si>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</si>
  <si>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</si>
  <si>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</si>
  <si>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</si>
  <si>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</si>
  <si>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</si>
  <si>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</si>
  <si>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</si>
  <si>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</si>
  <si>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</si>
  <si>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</si>
  <si>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</si>
  <si>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</si>
  <si>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</si>
  <si>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</si>
  <si>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</si>
  <si>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</si>
  <si>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</si>
  <si>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</si>
  <si>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</si>
  <si>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</si>
  <si>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</si>
  <si>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</si>
  <si>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</si>
  <si>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</si>
  <si>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</si>
  <si>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</si>
  <si>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</si>
  <si>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</si>
  <si>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</si>
  <si>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</si>
  <si>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</si>
  <si>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</si>
  <si>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</si>
  <si>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</si>
  <si>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</si>
  <si>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</si>
  <si>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</si>
  <si>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</si>
  <si>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</si>
  <si>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</si>
  <si>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</si>
  <si>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</si>
  <si>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</si>
  <si>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</si>
  <si>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</si>
  <si>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</si>
  <si>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</si>
  <si>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</si>
  <si>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</si>
  <si>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</si>
  <si>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</si>
  <si>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</si>
  <si>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</si>
  <si>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</si>
  <si>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</si>
  <si>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</si>
  <si>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</si>
  <si>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</si>
  <si>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</si>
  <si>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</si>
  <si>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</si>
  <si>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</si>
  <si>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</si>
  <si>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</si>
  <si>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</si>
  <si>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</si>
  <si>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</si>
  <si>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</si>
  <si>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</si>
  <si>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</si>
  <si>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</si>
  <si>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</si>
  <si>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</si>
  <si>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</si>
  <si>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</si>
  <si>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</si>
  <si>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</si>
  <si>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</si>
  <si>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</si>
  <si>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</si>
  <si>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</si>
  <si>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</si>
  <si>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</si>
  <si>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</si>
  <si>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</si>
  <si>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</si>
  <si>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</si>
  <si>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</si>
  <si>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</si>
  <si>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</si>
  <si>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</si>
  <si>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</si>
  <si>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</si>
  <si>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</si>
  <si>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</si>
  <si>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</si>
  <si>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</si>
  <si>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</si>
  <si>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</si>
  <si>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</si>
  <si>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</si>
  <si>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</si>
  <si>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</si>
  <si>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</si>
  <si>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</si>
  <si>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</si>
  <si>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</si>
  <si>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</si>
  <si>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</si>
  <si>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</si>
  <si>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</si>
  <si>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</si>
  <si>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</si>
  <si>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</si>
  <si>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</si>
  <si>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</si>
  <si>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</si>
  <si>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</si>
  <si>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</si>
  <si>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</si>
  <si>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</si>
  <si>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</si>
  <si>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</si>
  <si>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</si>
  <si>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</si>
  <si>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</si>
  <si>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</si>
  <si>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</si>
  <si>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</si>
  <si>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</si>
  <si>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</si>
  <si>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</si>
  <si>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</si>
  <si>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</si>
  <si>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</si>
  <si>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</si>
  <si>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</si>
  <si>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</si>
  <si>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</si>
  <si>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</si>
  <si>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</si>
  <si>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</si>
  <si>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</si>
  <si>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</si>
  <si>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</si>
  <si>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</si>
  <si>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</si>
  <si>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</si>
  <si>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</si>
  <si>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</si>
  <si>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</si>
  <si>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</si>
  <si>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</si>
  <si>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</si>
  <si>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</si>
  <si>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</si>
  <si>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</si>
  <si>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</si>
  <si>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</si>
  <si>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</si>
  <si>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</si>
  <si>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</si>
  <si>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</si>
  <si>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</si>
  <si>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</si>
  <si>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</si>
  <si>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</si>
  <si>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</si>
  <si>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</si>
  <si>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</si>
  <si>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</si>
  <si>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</si>
  <si>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</si>
  <si>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</si>
  <si>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</si>
  <si>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</si>
  <si>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</si>
  <si>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</si>
  <si>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</si>
  <si>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</si>
  <si>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</si>
  <si>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</si>
  <si>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</si>
  <si>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</si>
  <si>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</si>
  <si>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</si>
  <si>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</si>
  <si>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</si>
  <si>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</si>
  <si>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</si>
  <si>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</si>
  <si>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</si>
  <si>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</si>
  <si>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</si>
  <si>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</si>
  <si>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</si>
  <si>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</si>
  <si>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</si>
  <si>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</si>
  <si>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</si>
  <si>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</si>
  <si>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</si>
  <si>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</si>
  <si>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</si>
  <si>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</si>
  <si>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</si>
  <si>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</si>
  <si>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</si>
  <si>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</si>
  <si>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</si>
  <si>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</si>
  <si>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</si>
  <si>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</si>
  <si>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</si>
  <si>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</si>
  <si>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</si>
  <si>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</si>
  <si>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</si>
  <si>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</si>
  <si>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</si>
  <si>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</si>
  <si>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</si>
  <si>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</si>
  <si>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</si>
  <si>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</si>
  <si>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</si>
  <si>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</si>
  <si>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</si>
  <si>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</si>
  <si>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</si>
  <si>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</si>
  <si>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</si>
  <si>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</si>
  <si>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</si>
  <si>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</si>
  <si>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</si>
  <si>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</si>
  <si>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</si>
  <si>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</si>
  <si>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</si>
  <si>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</si>
  <si>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</si>
  <si>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</si>
  <si>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</si>
  <si>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</si>
  <si>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</si>
  <si>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</si>
  <si>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</si>
  <si>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</si>
  <si>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</si>
  <si>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</si>
  <si>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</si>
  <si>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</si>
  <si>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</si>
  <si>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</si>
  <si>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</si>
  <si>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</si>
  <si>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</si>
  <si>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</si>
  <si>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</si>
  <si>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</si>
  <si>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</si>
  <si>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</si>
  <si>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</si>
  <si>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</si>
  <si>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</si>
  <si>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</si>
  <si>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</si>
  <si>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</si>
  <si>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</si>
  <si>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</si>
  <si>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</si>
  <si>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</si>
  <si>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</si>
  <si>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</si>
  <si>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</si>
  <si>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</si>
  <si>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</si>
  <si>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</si>
  <si>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</si>
  <si>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</si>
  <si>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</si>
  <si>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</si>
  <si>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</si>
  <si>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</si>
  <si>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</si>
  <si>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</si>
  <si>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</si>
  <si>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</si>
  <si>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</si>
  <si>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</si>
  <si>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</si>
  <si>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</si>
  <si>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</si>
  <si>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</si>
  <si>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</si>
  <si>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</si>
  <si>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</si>
  <si>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</si>
  <si>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</si>
  <si>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</si>
  <si>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</si>
  <si>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</si>
  <si>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</si>
  <si>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</si>
  <si>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</si>
  <si>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</si>
  <si>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</si>
  <si>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</si>
  <si>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</si>
  <si>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</si>
  <si>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</si>
  <si>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</si>
  <si>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</si>
  <si>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</si>
  <si>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</si>
  <si>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</si>
  <si>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</si>
  <si>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</si>
  <si>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</si>
  <si>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</si>
  <si>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</si>
  <si>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</si>
  <si>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</si>
  <si>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</si>
  <si>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</si>
  <si>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</si>
  <si>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</si>
  <si>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</si>
  <si>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</si>
  <si>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</si>
  <si>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</si>
  <si>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</si>
  <si>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</si>
  <si>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</si>
  <si>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</si>
  <si>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</si>
  <si>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</si>
  <si>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</si>
  <si>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</si>
  <si>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</si>
  <si>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</si>
  <si>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</si>
  <si>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</si>
  <si>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</si>
  <si>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</si>
  <si>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</si>
  <si>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</si>
  <si>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</si>
  <si>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</si>
  <si>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</si>
  <si>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</si>
  <si>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</si>
  <si>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</si>
  <si>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</si>
  <si>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</si>
  <si>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</si>
  <si>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</si>
  <si>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</si>
  <si>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</si>
  <si>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</si>
  <si>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</si>
  <si>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</si>
  <si>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</si>
  <si>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</si>
  <si>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</si>
  <si>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</si>
  <si>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</si>
  <si>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</si>
  <si>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</si>
  <si>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</si>
  <si>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</si>
  <si>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</si>
  <si>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</si>
  <si>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</si>
  <si>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</si>
  <si>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</si>
  <si>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</si>
  <si>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</si>
  <si>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</si>
  <si>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</si>
  <si>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</si>
  <si>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</si>
  <si>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</si>
  <si>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</si>
  <si>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</si>
  <si>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</si>
  <si>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</si>
  <si>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</si>
  <si>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</si>
  <si>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</si>
  <si>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</si>
  <si>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</si>
  <si>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</si>
  <si>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</si>
  <si>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</si>
  <si>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</si>
  <si>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</si>
  <si>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</si>
  <si>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</si>
  <si>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</si>
  <si>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</si>
  <si>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</si>
  <si>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</si>
  <si>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</si>
  <si>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</si>
  <si>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</si>
  <si>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</si>
  <si>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</si>
  <si>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</si>
  <si>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</si>
  <si>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</si>
  <si>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</si>
  <si>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</si>
  <si>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</si>
  <si>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</si>
  <si>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</si>
  <si>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</si>
  <si>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</si>
  <si>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</si>
  <si>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</si>
  <si>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</si>
  <si>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</si>
  <si>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</si>
  <si>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</si>
  <si>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</si>
  <si>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</si>
  <si>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</si>
  <si>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</si>
  <si>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</si>
  <si>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</si>
  <si>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</si>
  <si>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</si>
  <si>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</si>
  <si>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</si>
  <si>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</si>
  <si>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</si>
  <si>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</si>
  <si>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</si>
  <si>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</si>
  <si>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</si>
  <si>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</si>
  <si>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</si>
  <si>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</si>
  <si>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</si>
  <si>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</si>
  <si>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</si>
  <si>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</si>
  <si>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</si>
  <si>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</si>
  <si>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</si>
  <si>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</si>
  <si>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</si>
  <si>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</si>
  <si>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</si>
  <si>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</si>
  <si>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</si>
  <si>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</si>
  <si>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</si>
  <si>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</si>
  <si>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</si>
  <si>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</si>
  <si>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</si>
  <si>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</si>
  <si>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</si>
  <si>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</si>
  <si>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</si>
  <si>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</si>
  <si>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</si>
  <si>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</si>
  <si>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</si>
  <si>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</si>
  <si>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</si>
  <si>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</si>
  <si>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</si>
  <si>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</si>
  <si>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</si>
  <si>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</si>
  <si>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</si>
  <si>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</si>
  <si>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</si>
  <si>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</si>
  <si>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</si>
  <si>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</si>
  <si>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</si>
  <si>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</si>
  <si>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</si>
  <si>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</si>
  <si>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</si>
  <si>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</si>
  <si>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</si>
  <si>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</si>
  <si>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</si>
  <si>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</si>
  <si>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</si>
  <si>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</si>
  <si>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</si>
  <si>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</si>
  <si>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</si>
  <si>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</si>
  <si>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</si>
  <si>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</si>
  <si>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</si>
  <si>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</si>
  <si>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</si>
  <si>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</si>
  <si>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</si>
  <si>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</si>
  <si>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</si>
  <si>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</si>
  <si>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</si>
  <si>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</si>
  <si>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</si>
  <si>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</si>
  <si>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</si>
  <si>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</si>
  <si>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</si>
  <si>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</si>
  <si>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</si>
  <si>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</si>
  <si>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</si>
  <si>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</si>
  <si>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</si>
  <si>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</si>
  <si>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</si>
  <si>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</si>
  <si>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</si>
  <si>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</si>
  <si>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</si>
  <si>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</si>
  <si>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</si>
  <si>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</si>
  <si>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</si>
  <si>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</si>
  <si>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</si>
  <si>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</si>
  <si>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</si>
  <si>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</si>
  <si>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</si>
  <si>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</si>
  <si>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</si>
  <si>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</si>
  <si>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</si>
  <si>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</si>
  <si>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</si>
  <si>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</si>
  <si>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</si>
  <si>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</si>
  <si>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</si>
  <si>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</si>
  <si>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</si>
  <si>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</si>
  <si>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</si>
  <si>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</si>
  <si>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</si>
  <si>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</si>
  <si>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</si>
  <si>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</si>
  <si>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</si>
  <si>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</si>
  <si>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</si>
  <si>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</si>
  <si>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</si>
  <si>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</si>
  <si>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</si>
  <si>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</si>
  <si>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</si>
  <si>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</si>
  <si>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</si>
  <si>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</si>
  <si>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</si>
  <si>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</si>
  <si>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</si>
  <si>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</si>
  <si>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</si>
  <si>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</si>
  <si>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</si>
  <si>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</si>
  <si>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</si>
  <si>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</si>
  <si>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</si>
  <si>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</si>
  <si>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</si>
  <si>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</si>
  <si>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</si>
  <si>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</si>
  <si>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</si>
  <si>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</si>
  <si>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</si>
  <si>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</si>
  <si>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</si>
  <si>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</si>
  <si>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</si>
  <si>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</si>
  <si>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</si>
  <si>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</si>
  <si>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</si>
  <si>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</si>
  <si>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</si>
  <si>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</si>
  <si>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</si>
  <si>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</si>
  <si>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</si>
  <si>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</si>
  <si>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</si>
  <si>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</si>
  <si>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</si>
  <si>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</si>
  <si>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</si>
  <si>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</si>
  <si>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</si>
  <si>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</si>
  <si>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</si>
  <si>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</si>
  <si>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</si>
  <si>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</si>
  <si>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</si>
  <si>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</si>
  <si>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</si>
  <si>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</si>
  <si>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</si>
  <si>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</si>
  <si>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</si>
  <si>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</si>
  <si>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</si>
  <si>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</si>
  <si>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</si>
  <si>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</si>
  <si>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</si>
  <si>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</si>
  <si>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</si>
  <si>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</si>
  <si>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</si>
  <si>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</si>
  <si>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</si>
  <si>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</si>
  <si>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</si>
  <si>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</si>
  <si>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</si>
  <si>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</si>
  <si>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</si>
  <si>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</si>
  <si>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</si>
  <si>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</si>
  <si>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</si>
  <si>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</si>
  <si>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</si>
  <si>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</si>
  <si>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</si>
  <si>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</si>
  <si>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</si>
  <si>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</si>
  <si>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</si>
  <si>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</si>
  <si>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</si>
  <si>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</si>
  <si>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</si>
  <si>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</si>
  <si>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</si>
  <si>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</si>
  <si>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</si>
  <si>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</si>
  <si>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</si>
  <si>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</si>
  <si>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</si>
  <si>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</si>
  <si>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</si>
  <si>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</si>
  <si>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</si>
  <si>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</si>
  <si>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</si>
  <si>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</si>
  <si>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</si>
  <si>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</si>
  <si>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</si>
  <si>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</si>
  <si>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</si>
  <si>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</si>
  <si>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</si>
  <si>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</si>
  <si>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</si>
  <si>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</si>
  <si>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</si>
  <si>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</si>
  <si>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</si>
  <si>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</si>
  <si>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</si>
  <si>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</si>
  <si>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</si>
  <si>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</si>
  <si>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</si>
  <si>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</si>
  <si>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</si>
  <si>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</si>
  <si>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</si>
  <si>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</si>
  <si>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</si>
  <si>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</si>
  <si>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</si>
  <si>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</si>
  <si>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</si>
  <si>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</si>
  <si>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</si>
  <si>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</si>
  <si>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</si>
  <si>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</si>
  <si>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</si>
  <si>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</si>
  <si>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</si>
  <si>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</si>
  <si>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</si>
  <si>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</si>
  <si>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</si>
  <si>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</si>
  <si>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</si>
  <si>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</si>
  <si>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</si>
  <si>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</si>
  <si>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</si>
  <si>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</si>
  <si>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</si>
  <si>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</si>
  <si>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</si>
  <si>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</si>
  <si>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</si>
  <si>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</si>
  <si>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</si>
  <si>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</si>
  <si>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</si>
  <si>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</si>
  <si>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</si>
  <si>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</si>
  <si>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</si>
  <si>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</si>
  <si>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</si>
  <si>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</si>
  <si>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</si>
  <si>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</si>
  <si>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</si>
  <si>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</si>
  <si>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</si>
  <si>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</si>
  <si>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</si>
  <si>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</si>
  <si>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</si>
  <si>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</si>
  <si>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</si>
  <si>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</si>
  <si>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</si>
  <si>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</si>
  <si>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</si>
  <si>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</si>
  <si>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</si>
  <si>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</si>
  <si>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</si>
  <si>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</si>
  <si>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</si>
  <si>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</si>
  <si>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</si>
  <si>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</si>
  <si>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</si>
  <si>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</si>
  <si>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</si>
  <si>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</si>
  <si>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</si>
  <si>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</si>
  <si>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</si>
  <si>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</si>
  <si>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</si>
  <si>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</si>
  <si>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</si>
  <si>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</si>
  <si>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</si>
  <si>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</si>
  <si>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</si>
  <si>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</si>
  <si>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</si>
  <si>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</si>
  <si>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</si>
  <si>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</si>
  <si>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</si>
  <si>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</si>
  <si>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</si>
  <si>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</si>
  <si>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</si>
  <si>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</si>
  <si>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</si>
  <si>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</si>
  <si>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</si>
  <si>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</si>
  <si>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</si>
  <si>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</si>
  <si>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</si>
  <si>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</si>
  <si>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</si>
  <si>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</si>
  <si>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</si>
  <si>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</si>
  <si>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</si>
  <si>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</si>
  <si>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</si>
  <si>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</si>
  <si>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</si>
  <si>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</si>
  <si>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</si>
  <si>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</si>
  <si>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</si>
  <si>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</si>
  <si>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</si>
  <si>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</si>
  <si>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</si>
  <si>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</si>
  <si>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</si>
  <si>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</si>
  <si>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</si>
  <si>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</si>
  <si>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</si>
  <si>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</si>
  <si>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</si>
  <si>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</si>
  <si>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</si>
  <si>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</si>
  <si>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</si>
  <si>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</si>
  <si>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</si>
  <si>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</si>
  <si>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</si>
  <si>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</si>
  <si>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</si>
  <si>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</si>
  <si>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</si>
  <si>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</si>
  <si>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</si>
  <si>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</si>
  <si>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</si>
  <si>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</si>
  <si>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</si>
  <si>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</si>
  <si>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</si>
  <si>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</si>
  <si>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</si>
  <si>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</si>
  <si>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</si>
  <si>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</si>
  <si>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</si>
  <si>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</si>
  <si>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</si>
  <si>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</si>
  <si>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</si>
  <si>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</si>
  <si>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</si>
  <si>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</si>
  <si>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</si>
  <si>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</si>
  <si>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</si>
  <si>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</si>
  <si>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</si>
  <si>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</si>
  <si>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</si>
  <si>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</si>
  <si>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</si>
  <si>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</si>
  <si>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</si>
  <si>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</si>
  <si>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</si>
  <si>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</si>
  <si>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</si>
  <si>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</si>
  <si>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</si>
  <si>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</si>
  <si>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</si>
  <si>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</si>
  <si>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</si>
  <si>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</si>
  <si>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</si>
  <si>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</si>
  <si>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</si>
  <si>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</si>
  <si>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</si>
  <si>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</si>
  <si>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</si>
  <si>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</si>
  <si>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</si>
  <si>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</si>
  <si>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</si>
  <si>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</si>
  <si>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</si>
  <si>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</si>
  <si>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</si>
  <si>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</si>
  <si>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</si>
  <si>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</si>
  <si>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</si>
  <si>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</si>
  <si>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</si>
  <si>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</si>
  <si>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</si>
  <si>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</si>
  <si>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</si>
  <si>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</si>
  <si>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</si>
  <si>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</si>
  <si>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</si>
  <si>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</si>
  <si>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</si>
  <si>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</si>
  <si>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</si>
  <si>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</si>
  <si>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</si>
  <si>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</si>
  <si>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</si>
  <si>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</si>
  <si>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</si>
  <si>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</si>
  <si>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</si>
  <si>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</si>
  <si>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</si>
  <si>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</si>
  <si>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</si>
  <si>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</si>
  <si>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</si>
  <si>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</si>
  <si>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</si>
  <si>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</si>
  <si>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</si>
  <si>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</si>
  <si>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</si>
  <si>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</si>
  <si>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</si>
  <si>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</si>
  <si>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</si>
  <si>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</si>
  <si>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</si>
  <si>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</si>
  <si>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</si>
  <si>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</si>
  <si>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</si>
  <si>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</si>
  <si>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</si>
  <si>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</si>
  <si>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</si>
  <si>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</si>
  <si>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</si>
  <si>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</si>
  <si>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</si>
  <si>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</si>
  <si>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</si>
  <si>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</si>
  <si>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</si>
  <si>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</si>
  <si>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</si>
  <si>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</si>
  <si>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</si>
  <si>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</si>
  <si>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</si>
  <si>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</si>
  <si>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</si>
  <si>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</si>
  <si>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</si>
  <si>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</si>
  <si>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</si>
  <si>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</si>
  <si>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</si>
  <si>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</si>
  <si>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</si>
  <si>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</si>
  <si>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</si>
  <si>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</si>
  <si>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</si>
  <si>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</si>
  <si>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</si>
  <si>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</si>
  <si>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</si>
  <si>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</si>
  <si>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</si>
  <si>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</si>
  <si>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</si>
  <si>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</si>
  <si>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</si>
  <si>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</si>
  <si>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</si>
  <si>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</si>
  <si>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</si>
  <si>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</si>
  <si>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</si>
  <si>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</si>
  <si>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</si>
  <si>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</si>
  <si>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</si>
  <si>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</si>
  <si>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</si>
  <si>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</si>
  <si>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</si>
  <si>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</si>
  <si>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</si>
  <si>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</si>
  <si>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</si>
  <si>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</si>
  <si>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</si>
  <si>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</si>
  <si>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</si>
  <si>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</si>
  <si>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</si>
  <si>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</si>
  <si>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</si>
  <si>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</si>
  <si>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</si>
  <si>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</si>
  <si>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</si>
  <si>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</si>
  <si>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</si>
  <si>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</si>
  <si>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</si>
  <si>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</si>
  <si>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</si>
  <si>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</si>
  <si>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</si>
  <si>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</si>
  <si>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</si>
  <si>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</si>
  <si>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</si>
  <si>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</si>
  <si>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</si>
  <si>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</si>
  <si>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</si>
  <si>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</si>
  <si>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</si>
  <si>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</si>
  <si>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</si>
  <si>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</si>
  <si>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</si>
  <si>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</si>
  <si>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</si>
  <si>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</si>
  <si>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</si>
  <si>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</si>
  <si>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</si>
  <si>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</si>
  <si>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</si>
  <si>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</si>
  <si>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</si>
  <si>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</si>
  <si>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</si>
  <si>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</si>
  <si>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</si>
  <si>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</si>
  <si>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</si>
  <si>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</si>
  <si>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</si>
  <si>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</si>
  <si>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</si>
  <si>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</si>
  <si>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</si>
  <si>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</si>
  <si>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</si>
  <si>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</si>
  <si>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</si>
  <si>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</si>
  <si>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</si>
  <si>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</si>
  <si>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</si>
  <si>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</si>
  <si>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</si>
  <si>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</si>
  <si>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</si>
  <si>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</si>
  <si>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</si>
  <si>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</si>
  <si>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</si>
  <si>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</si>
  <si>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</si>
  <si>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</si>
  <si>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</si>
  <si>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</si>
  <si>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</si>
  <si>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</si>
  <si>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</si>
  <si>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</si>
  <si>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</si>
  <si>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</si>
  <si>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</si>
  <si>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</si>
  <si>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</si>
  <si>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</si>
  <si>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</si>
  <si>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</si>
  <si>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</si>
  <si>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</si>
  <si>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</si>
  <si>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</si>
  <si>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</si>
  <si>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</si>
  <si>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</si>
  <si>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</si>
  <si>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</si>
  <si>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</si>
  <si>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</si>
  <si>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</si>
  <si>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</si>
  <si>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</si>
  <si>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</si>
  <si>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</si>
  <si>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</si>
  <si>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</si>
  <si>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</si>
  <si>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</si>
  <si>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</si>
  <si>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</si>
  <si>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</si>
  <si>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</si>
  <si>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</si>
  <si>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</si>
  <si>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</si>
  <si>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</si>
  <si>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</si>
  <si>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</si>
  <si>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</si>
  <si>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</si>
  <si>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</si>
  <si>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</si>
  <si>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</si>
  <si>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</si>
  <si>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</si>
  <si>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</si>
  <si>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</si>
  <si>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</si>
  <si>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</si>
  <si>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</si>
  <si>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</si>
  <si>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</si>
  <si>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</si>
  <si>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</si>
  <si>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</si>
  <si>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</si>
  <si>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</si>
  <si>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</si>
  <si>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</si>
  <si>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</si>
  <si>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</si>
  <si>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</si>
  <si>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</si>
  <si>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</si>
  <si>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</si>
  <si>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</si>
  <si>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</si>
  <si>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</si>
  <si>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</si>
  <si>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</si>
  <si>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</si>
  <si>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</si>
  <si>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</si>
  <si>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</si>
  <si>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</si>
  <si>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</si>
  <si>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</si>
  <si>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</si>
  <si>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</si>
  <si>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</si>
  <si>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</si>
  <si>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</si>
  <si>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</si>
  <si>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</si>
  <si>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</si>
  <si>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</si>
  <si>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</si>
  <si>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</si>
  <si>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</si>
  <si>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</si>
  <si>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</si>
  <si>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</si>
  <si>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</si>
  <si>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</si>
  <si>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</si>
  <si>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</si>
  <si>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</si>
  <si>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</si>
  <si>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</si>
  <si>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</si>
  <si>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</si>
  <si>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</si>
  <si>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</si>
  <si>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</si>
  <si>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</si>
  <si>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</si>
  <si>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</si>
  <si>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</si>
  <si>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</si>
  <si>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</si>
  <si>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</si>
  <si>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</si>
  <si>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</si>
  <si>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</si>
  <si>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</si>
  <si>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</si>
  <si>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</si>
  <si>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</si>
  <si>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</si>
  <si>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</si>
  <si>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</si>
  <si>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</si>
  <si>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</si>
  <si>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</si>
  <si>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</si>
  <si>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</si>
  <si>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</si>
  <si>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</si>
  <si>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</si>
  <si>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</si>
  <si>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</si>
  <si>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</si>
  <si>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</si>
  <si>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</si>
  <si>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</si>
  <si>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</si>
  <si>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</si>
  <si>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</si>
  <si>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</si>
  <si>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</si>
  <si>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</si>
  <si>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</si>
  <si>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</si>
  <si>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</si>
  <si>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</si>
  <si>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</si>
  <si>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</si>
  <si>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</si>
  <si>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</si>
  <si>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</si>
  <si>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</si>
  <si>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</si>
  <si>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</si>
  <si>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</si>
  <si>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</si>
  <si>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</si>
  <si>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</si>
  <si>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</si>
  <si>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</si>
  <si>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</si>
  <si>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</si>
  <si>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</si>
  <si>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</si>
  <si>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</si>
  <si>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</si>
  <si>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</si>
  <si>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</si>
  <si>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</si>
  <si>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</si>
  <si>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</si>
  <si>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</si>
  <si>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</si>
  <si>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</si>
  <si>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</si>
  <si>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</si>
  <si>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</si>
  <si>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</si>
  <si>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</si>
  <si>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</si>
  <si>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</si>
  <si>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</si>
  <si>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</si>
  <si>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</si>
  <si>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</si>
  <si>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</si>
  <si>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</si>
  <si>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</si>
  <si>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</si>
  <si>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</si>
  <si>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</si>
  <si>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</si>
  <si>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</si>
  <si>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</si>
  <si>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</si>
  <si>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</si>
  <si>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</si>
  <si>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</si>
  <si>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</si>
  <si>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</si>
  <si>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</si>
  <si>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</si>
  <si>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</si>
  <si>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</si>
  <si>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</si>
  <si>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</si>
  <si>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</si>
  <si>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</si>
  <si>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</si>
  <si>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</si>
  <si>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</si>
  <si>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</si>
  <si>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</si>
  <si>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</si>
  <si>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</si>
  <si>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</si>
  <si>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</si>
  <si>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</si>
  <si>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</si>
  <si>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</si>
  <si>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</si>
  <si>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</si>
  <si>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</si>
  <si>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</si>
  <si>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</si>
  <si>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</si>
  <si>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</si>
  <si>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</si>
  <si>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</si>
  <si>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</si>
  <si>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</si>
  <si>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</si>
  <si>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</si>
  <si>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</si>
  <si>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</si>
  <si>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</si>
  <si>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</si>
  <si>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</si>
  <si>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</si>
  <si>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</si>
  <si>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</si>
  <si>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</si>
  <si>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</si>
  <si>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</si>
  <si>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</si>
  <si>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</si>
  <si>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</si>
  <si>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</si>
  <si>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</si>
  <si>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</si>
  <si>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</si>
  <si>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</si>
  <si>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</si>
  <si>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</si>
  <si>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</si>
  <si>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</si>
  <si>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</si>
  <si>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</si>
  <si>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</si>
  <si>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</si>
  <si>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</si>
  <si>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</si>
  <si>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</si>
  <si>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</si>
  <si>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</si>
  <si>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</si>
  <si>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</si>
  <si>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</si>
  <si>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</si>
  <si>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</si>
  <si>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</si>
  <si>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</si>
  <si>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</si>
  <si>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</si>
  <si>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</si>
  <si>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</si>
  <si>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</si>
  <si>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</si>
  <si>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</si>
  <si>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</si>
  <si>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</si>
  <si>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</si>
  <si>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</si>
  <si>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</si>
  <si>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</si>
  <si>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</si>
  <si>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</si>
  <si>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</si>
  <si>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</si>
  <si>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</si>
  <si>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</si>
  <si>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</si>
  <si>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</si>
  <si>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</si>
  <si>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</si>
  <si>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</si>
  <si>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</si>
  <si>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</si>
  <si>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</si>
  <si>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</si>
  <si>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</si>
  <si>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</si>
  <si>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</si>
  <si>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</si>
  <si>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</si>
  <si>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</si>
  <si>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</si>
  <si>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</si>
  <si>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</si>
  <si>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</si>
  <si>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</si>
  <si>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</si>
  <si>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</si>
  <si>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</si>
  <si>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</si>
  <si>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</si>
  <si>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</si>
  <si>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</si>
  <si>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</si>
  <si>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</si>
  <si>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</si>
  <si>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</si>
  <si>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</si>
  <si>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</si>
  <si>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</si>
  <si>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</si>
  <si>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</si>
  <si>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</si>
  <si>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</si>
  <si>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</si>
  <si>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</si>
  <si>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</si>
  <si>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</si>
  <si>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</si>
  <si>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</si>
  <si>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</si>
  <si>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</si>
  <si>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</si>
  <si>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</si>
  <si>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</si>
  <si>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</si>
  <si>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</si>
  <si>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</si>
  <si>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</si>
  <si>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</si>
  <si>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</si>
  <si>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</si>
  <si>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</si>
  <si>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</si>
  <si>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</si>
  <si>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</si>
  <si>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</si>
  <si>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</si>
  <si>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</si>
  <si>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</si>
  <si>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</si>
  <si>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</si>
  <si>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</si>
  <si>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</si>
  <si>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</si>
  <si>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</si>
  <si>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</si>
  <si>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</si>
  <si>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</si>
  <si>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</si>
  <si>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</si>
  <si>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</si>
  <si>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</si>
  <si>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</si>
  <si>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</si>
  <si>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</si>
  <si>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</si>
  <si>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</si>
  <si>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</si>
  <si>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</si>
  <si>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</si>
  <si>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</si>
  <si>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</si>
  <si>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</si>
  <si>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</si>
  <si>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</si>
  <si>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</si>
  <si>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</si>
  <si>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</si>
  <si>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</si>
  <si>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</si>
  <si>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</si>
  <si>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</si>
  <si>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</si>
  <si>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</si>
  <si>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</si>
  <si>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</si>
  <si>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</si>
  <si>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</si>
  <si>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</si>
  <si>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</si>
  <si>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</si>
  <si>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</si>
  <si>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</si>
  <si>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</si>
  <si>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</si>
  <si>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</si>
  <si>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</si>
  <si>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</si>
  <si>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</si>
  <si>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</si>
  <si>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</si>
  <si>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</si>
  <si>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</si>
  <si>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</si>
  <si>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</si>
  <si>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</si>
  <si>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</si>
  <si>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</si>
  <si>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</si>
  <si>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</si>
  <si>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</si>
  <si>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</si>
  <si>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</si>
  <si>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</si>
  <si>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</si>
  <si>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</si>
  <si>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</si>
  <si>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</si>
  <si>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</si>
  <si>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</si>
  <si>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</si>
  <si>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</si>
  <si>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</si>
  <si>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</si>
  <si>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</si>
  <si>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</si>
  <si>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</si>
  <si>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</si>
  <si>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</si>
  <si>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</si>
  <si>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</si>
  <si>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</si>
  <si>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</si>
  <si>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</si>
  <si>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</si>
  <si>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</si>
  <si>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</si>
  <si>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</si>
  <si>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</si>
  <si>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</si>
  <si>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</si>
  <si>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</si>
  <si>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</si>
  <si>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</si>
  <si>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</si>
  <si>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</si>
  <si>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</si>
  <si>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</si>
  <si>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</si>
  <si>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</si>
  <si>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</si>
  <si>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</si>
  <si>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</si>
  <si>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</si>
  <si>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</si>
  <si>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</si>
  <si>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</si>
  <si>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</si>
  <si>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</si>
  <si>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</si>
  <si>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</si>
  <si>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</si>
  <si>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</si>
  <si>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</si>
  <si>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</si>
  <si>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</si>
  <si>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</si>
  <si>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</si>
  <si>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</si>
  <si>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</si>
  <si>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</si>
  <si>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</si>
  <si>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</si>
  <si>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</si>
  <si>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</si>
  <si>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</si>
  <si>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</si>
  <si>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</si>
  <si>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</si>
  <si>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</si>
  <si>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</si>
  <si>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</si>
  <si>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</si>
  <si>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</si>
  <si>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</si>
  <si>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</si>
  <si>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</si>
  <si>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</si>
  <si>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</si>
  <si>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</si>
  <si>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</si>
  <si>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</si>
  <si>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</si>
  <si>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</si>
  <si>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</si>
  <si>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</si>
  <si>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</si>
  <si>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</si>
  <si>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</si>
  <si>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</si>
  <si>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</si>
  <si>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</si>
  <si>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</si>
  <si>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</si>
  <si>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</si>
  <si>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</si>
  <si>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</si>
  <si>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</si>
  <si>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</si>
  <si>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</si>
  <si>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</si>
  <si>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</si>
  <si>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</si>
  <si>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</si>
  <si>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</si>
  <si>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</si>
  <si>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</si>
  <si>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</si>
  <si>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</si>
  <si>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</si>
  <si>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</si>
  <si>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</si>
  <si>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</si>
  <si>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</si>
  <si>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</si>
  <si>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</si>
  <si>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</si>
  <si>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</si>
  <si>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</si>
  <si>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</si>
  <si>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</si>
  <si>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</si>
  <si>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</si>
  <si>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</si>
  <si>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</si>
  <si>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</si>
  <si>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</si>
  <si>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</si>
  <si>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</si>
  <si>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</si>
  <si>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</si>
  <si>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</si>
  <si>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</si>
  <si>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</si>
  <si>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</si>
  <si>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</si>
  <si>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</si>
  <si>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</si>
  <si>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</si>
  <si>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</si>
  <si>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</si>
  <si>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</si>
  <si>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</si>
  <si>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</si>
  <si>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</si>
  <si>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</si>
  <si>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</si>
  <si>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</si>
  <si>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</si>
  <si>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</si>
  <si>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</si>
  <si>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</si>
  <si>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</si>
  <si>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</si>
  <si>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</si>
  <si>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</si>
  <si>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</si>
  <si>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</si>
  <si>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</si>
  <si>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</si>
  <si>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</si>
  <si>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</si>
  <si>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</si>
  <si>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</si>
  <si>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</si>
  <si>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</si>
  <si>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</si>
  <si>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</si>
  <si>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</si>
  <si>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</si>
  <si>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</si>
  <si>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</si>
  <si>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</si>
  <si>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</si>
  <si>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</si>
  <si>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</si>
  <si>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</si>
  <si>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</si>
  <si>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</si>
  <si>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</si>
  <si>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</si>
  <si>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</si>
  <si>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</si>
  <si>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</si>
  <si>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</si>
  <si>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</si>
  <si>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</si>
  <si>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</si>
  <si>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</si>
  <si>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</si>
  <si>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</si>
  <si>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</si>
  <si>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</si>
  <si>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</si>
  <si>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</si>
  <si>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</si>
  <si>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</si>
  <si>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</si>
  <si>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</si>
  <si>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</si>
  <si>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</si>
  <si>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</si>
  <si>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</si>
  <si>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</si>
  <si>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</si>
  <si>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</si>
  <si>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</si>
  <si>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</si>
  <si>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</si>
  <si>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</si>
  <si>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</si>
  <si>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</si>
  <si>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</si>
  <si>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</si>
  <si>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</si>
  <si>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</si>
  <si>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</si>
  <si>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</si>
  <si>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</si>
  <si>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</si>
  <si>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</si>
  <si>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</si>
  <si>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</si>
  <si>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</si>
  <si>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</si>
  <si>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</si>
  <si>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</si>
  <si>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</si>
  <si>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</si>
  <si>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</si>
  <si>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</si>
  <si>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</si>
  <si>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</si>
  <si>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</si>
  <si>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</si>
  <si>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</si>
  <si>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</si>
  <si>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</si>
  <si>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</si>
  <si>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</si>
  <si>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</si>
  <si>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</si>
  <si>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</si>
  <si>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</si>
  <si>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</si>
  <si>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</si>
  <si>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</si>
  <si>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</si>
  <si>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</si>
  <si>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</si>
  <si>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</si>
  <si>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</si>
  <si>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</si>
  <si>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</si>
  <si>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</si>
  <si>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</si>
  <si>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</si>
  <si>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</si>
  <si>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</si>
  <si>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</si>
  <si>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</si>
  <si>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</si>
  <si>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</si>
  <si>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</si>
  <si>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</si>
  <si>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</si>
  <si>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</si>
  <si>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</si>
  <si>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</si>
  <si>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</si>
  <si>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</si>
  <si>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</si>
  <si>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</si>
  <si>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</si>
  <si>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</si>
  <si>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</si>
  <si>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</si>
  <si>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</si>
  <si>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</si>
  <si>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</si>
  <si>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</si>
  <si>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</si>
  <si>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</si>
  <si>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</si>
  <si>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</si>
  <si>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</si>
  <si>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</si>
  <si>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</si>
  <si>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</si>
  <si>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</si>
  <si>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</si>
  <si>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</si>
  <si>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</si>
  <si>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</si>
  <si>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</si>
  <si>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</si>
  <si>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</si>
  <si>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</si>
  <si>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</si>
  <si>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</si>
  <si>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</si>
  <si>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</si>
  <si>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</si>
  <si>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</si>
  <si>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</si>
  <si>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</si>
  <si>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</si>
  <si>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</si>
  <si>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</si>
  <si>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</si>
  <si>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</si>
  <si>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</si>
  <si>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</si>
  <si>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</si>
  <si>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</si>
  <si>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</si>
  <si>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</si>
  <si>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</si>
  <si>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</si>
  <si>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</si>
  <si>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</si>
  <si>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</si>
  <si>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</si>
  <si>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</si>
  <si>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</si>
  <si>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</si>
  <si>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</si>
  <si>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</si>
  <si>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</si>
  <si>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</si>
  <si>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</si>
  <si>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</si>
  <si>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</si>
  <si>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</si>
  <si>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</si>
  <si>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</si>
  <si>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</si>
  <si>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</si>
  <si>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</si>
  <si>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</si>
  <si>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</si>
  <si>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</si>
  <si>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</si>
  <si>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</si>
  <si>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</si>
  <si>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</si>
  <si>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</si>
  <si>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</si>
  <si>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</si>
  <si>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</si>
  <si>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</si>
  <si>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</si>
  <si>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</si>
  <si>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</si>
  <si>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</si>
  <si>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</si>
  <si>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</si>
  <si>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</si>
  <si>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</si>
  <si>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</si>
  <si>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</si>
  <si>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</si>
  <si>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</si>
  <si>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</si>
  <si>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</si>
  <si>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</si>
  <si>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</si>
  <si>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</si>
  <si>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</si>
  <si>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</si>
  <si>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</si>
  <si>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</si>
  <si>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</si>
  <si>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</si>
  <si>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</si>
  <si>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</si>
  <si>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</si>
  <si>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</si>
  <si>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</si>
  <si>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</si>
  <si>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</si>
  <si>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</si>
  <si>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</si>
  <si>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</si>
  <si>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</si>
  <si>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</si>
  <si>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</si>
  <si>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</si>
  <si>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</si>
  <si>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</si>
  <si>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</si>
  <si>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</si>
  <si>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</si>
  <si>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</si>
  <si>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</si>
  <si>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</si>
  <si>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</si>
  <si>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</si>
  <si>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</si>
  <si>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</si>
  <si>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</si>
  <si>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</si>
  <si>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</si>
  <si>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</si>
  <si>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</si>
  <si>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</si>
  <si>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</si>
  <si>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</si>
  <si>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</si>
  <si>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</si>
  <si>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</si>
  <si>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</si>
  <si>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</si>
  <si>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</si>
  <si>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</si>
  <si>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</si>
  <si>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</si>
  <si>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</si>
  <si>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</si>
  <si>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</si>
  <si>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</si>
  <si>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</si>
  <si>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</si>
  <si>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</si>
  <si>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</si>
  <si>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</si>
  <si>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</si>
  <si>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</si>
  <si>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</si>
  <si>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</si>
  <si>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</si>
  <si>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</si>
  <si>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</si>
  <si>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</si>
  <si>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</si>
  <si>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</si>
  <si>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</si>
  <si>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</si>
  <si>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</si>
  <si>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</si>
  <si>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</si>
  <si>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</si>
  <si>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</si>
  <si>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</si>
  <si>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</si>
  <si>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</si>
  <si>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</si>
  <si>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</si>
  <si>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</si>
  <si>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</si>
  <si>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</si>
  <si>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</si>
  <si>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</si>
  <si>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</si>
  <si>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</si>
  <si>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</si>
  <si>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</si>
  <si>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</si>
  <si>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</si>
  <si>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</si>
  <si>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</si>
  <si>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</si>
  <si>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</si>
  <si>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</si>
  <si>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</si>
  <si>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</si>
  <si>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</si>
  <si>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</si>
  <si>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</si>
  <si>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</si>
  <si>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</si>
  <si>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</si>
  <si>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</si>
  <si>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</si>
  <si>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</si>
  <si>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</si>
  <si>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</si>
  <si>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</si>
  <si>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</si>
  <si>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</si>
  <si>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</si>
  <si>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</si>
  <si>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</si>
  <si>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</si>
  <si>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</si>
  <si>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</si>
  <si>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</si>
  <si>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</si>
  <si>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</si>
  <si>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</si>
  <si>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</si>
  <si>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</si>
  <si>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</si>
  <si>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</si>
  <si>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</si>
  <si>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</si>
  <si>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</si>
  <si>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</si>
  <si>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</si>
  <si>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</si>
  <si>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</si>
  <si>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</si>
  <si>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</si>
  <si>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</si>
  <si>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</si>
  <si>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</si>
  <si>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</si>
  <si>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</si>
  <si>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</si>
  <si>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</si>
  <si>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</si>
  <si>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</si>
  <si>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</si>
  <si>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</si>
  <si>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</si>
  <si>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</si>
  <si>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</si>
  <si>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</si>
  <si>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</si>
  <si>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</si>
  <si>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</si>
  <si>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</si>
  <si>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</si>
  <si>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</si>
  <si>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</si>
  <si>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</si>
  <si>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</si>
  <si>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</si>
  <si>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</si>
  <si>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</si>
  <si>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</si>
  <si>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</si>
  <si>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</si>
  <si>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</si>
  <si>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</si>
  <si>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</si>
  <si>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</si>
  <si>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</si>
  <si>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</si>
  <si>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</si>
  <si>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</si>
  <si>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</si>
  <si>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</si>
  <si>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</si>
  <si>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</si>
  <si>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</si>
  <si>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</si>
  <si>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</si>
  <si>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</si>
  <si>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</si>
  <si>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</si>
  <si>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</si>
  <si>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</si>
  <si>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</si>
  <si>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</si>
  <si>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</si>
  <si>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</si>
  <si>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</si>
  <si>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</si>
  <si>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</si>
  <si>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</si>
  <si>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</si>
  <si>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</si>
  <si>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</si>
  <si>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</si>
  <si>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</si>
  <si>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</si>
  <si>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</si>
  <si>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</si>
  <si>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</si>
  <si>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</si>
  <si>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</si>
  <si>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</si>
  <si>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</si>
  <si>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</si>
  <si>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</si>
  <si>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</si>
  <si>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</si>
  <si>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</si>
  <si>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</si>
  <si>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</si>
  <si>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</si>
  <si>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</si>
  <si>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</si>
  <si>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</si>
  <si>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</si>
  <si>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</si>
  <si>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</si>
  <si>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</si>
  <si>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</si>
  <si>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</si>
  <si>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</si>
  <si>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</si>
  <si>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</si>
  <si>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</si>
  <si>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</si>
  <si>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</si>
  <si>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</si>
  <si>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</si>
  <si>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</si>
  <si>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</si>
  <si>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</si>
  <si>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</si>
  <si>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</si>
  <si>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</si>
  <si>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</si>
  <si>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</si>
  <si>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</si>
  <si>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</si>
  <si>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</si>
  <si>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</si>
  <si>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</si>
  <si>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</si>
  <si>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</si>
  <si>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</si>
  <si>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</si>
  <si>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</si>
  <si>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</si>
  <si>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</si>
  <si>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</si>
  <si>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</si>
  <si>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</si>
  <si>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</si>
  <si>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</si>
  <si>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</si>
  <si>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</si>
  <si>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</si>
  <si>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</si>
  <si>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</si>
  <si>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</si>
  <si>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</si>
  <si>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</si>
  <si>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</si>
  <si>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</si>
  <si>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</si>
  <si>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</si>
  <si>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</si>
  <si>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</si>
  <si>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</si>
  <si>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</si>
  <si>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</si>
  <si>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</si>
  <si>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</si>
  <si>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</si>
  <si>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</si>
  <si>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</si>
  <si>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</si>
  <si>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</si>
  <si>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</si>
  <si>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</si>
  <si>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</si>
  <si>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</si>
  <si>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</si>
  <si>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</si>
  <si>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</si>
  <si>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</si>
  <si>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</si>
  <si>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</si>
  <si>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</si>
  <si>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</si>
  <si>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</si>
  <si>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</si>
  <si>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</si>
  <si>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</si>
  <si>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</si>
  <si>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</si>
  <si>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</si>
  <si>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</si>
  <si>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</si>
  <si>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</si>
  <si>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</si>
  <si>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</si>
  <si>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</si>
  <si>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</si>
  <si>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</si>
  <si>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</si>
  <si>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</si>
  <si>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</si>
  <si>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</si>
  <si>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</si>
  <si>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</si>
  <si>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</si>
  <si>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</si>
  <si>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</si>
  <si>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</si>
  <si>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</si>
  <si>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</si>
  <si>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</si>
  <si>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</si>
  <si>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</si>
  <si>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</si>
  <si>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</si>
  <si>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</si>
  <si>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</si>
  <si>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</si>
  <si>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</si>
  <si>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</si>
  <si>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</si>
  <si>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</si>
  <si>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</si>
  <si>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</si>
  <si>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</si>
  <si>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</si>
  <si>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</si>
  <si>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</si>
  <si>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</si>
  <si>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</si>
  <si>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</si>
  <si>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</si>
  <si>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</si>
  <si>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</si>
  <si>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</si>
  <si>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</si>
  <si>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</si>
  <si>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</si>
  <si>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</si>
  <si>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</si>
  <si>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</si>
  <si>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</si>
  <si>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</si>
  <si>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</si>
  <si>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</si>
  <si>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</si>
  <si>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</si>
  <si>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</si>
  <si>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</si>
  <si>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</si>
  <si>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</si>
  <si>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</si>
  <si>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</si>
  <si>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</si>
  <si>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</si>
  <si>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</si>
  <si>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</si>
  <si>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</si>
  <si>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</si>
  <si>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</si>
  <si>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</si>
  <si>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</si>
  <si>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</si>
  <si>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</si>
  <si>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</si>
  <si>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</si>
  <si>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</si>
  <si>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</si>
  <si>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</si>
  <si>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</si>
  <si>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</si>
  <si>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</si>
  <si>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</si>
  <si>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</si>
  <si>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</si>
  <si>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</si>
  <si>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</si>
  <si>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</si>
  <si>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</si>
  <si>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</si>
  <si>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</si>
  <si>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</si>
  <si>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</si>
  <si>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</si>
  <si>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</si>
  <si>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</si>
  <si>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</si>
  <si>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</si>
  <si>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</si>
  <si>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</si>
  <si>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</si>
  <si>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</si>
  <si>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</si>
  <si>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</si>
  <si>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</si>
  <si>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</si>
  <si>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</si>
  <si>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</si>
  <si>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</si>
  <si>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</si>
  <si>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</si>
  <si>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</si>
  <si>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</si>
  <si>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</si>
  <si>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</si>
  <si>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</si>
  <si>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</si>
  <si>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</si>
  <si>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</si>
  <si>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</si>
  <si>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</si>
  <si>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</si>
  <si>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</si>
  <si>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</si>
  <si>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</si>
  <si>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</si>
  <si>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</si>
  <si>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</si>
  <si>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</si>
  <si>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</si>
  <si>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</si>
  <si>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</si>
  <si>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</si>
  <si>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</si>
  <si>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</si>
  <si>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</si>
  <si>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</si>
  <si>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</si>
  <si>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</si>
  <si>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</si>
  <si>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</si>
  <si>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</si>
  <si>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</si>
  <si>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</si>
  <si>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</si>
  <si>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</si>
  <si>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</si>
  <si>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</si>
  <si>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</si>
  <si>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</si>
  <si>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</si>
  <si>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</si>
  <si>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</si>
  <si>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</si>
  <si>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</si>
  <si>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</si>
  <si>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</si>
  <si>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</si>
  <si>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</si>
  <si>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</si>
  <si>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</si>
  <si>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</si>
  <si>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</si>
  <si>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</si>
  <si>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</si>
  <si>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</si>
  <si>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</si>
  <si>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</si>
  <si>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</si>
  <si>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</si>
  <si>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</si>
  <si>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</si>
  <si>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</si>
  <si>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</si>
  <si>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</si>
  <si>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</si>
  <si>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</si>
  <si>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</si>
  <si>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</si>
  <si>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</si>
  <si>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</si>
  <si>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</si>
  <si>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</si>
  <si>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</si>
  <si>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</si>
  <si>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</si>
  <si>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</si>
  <si>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</si>
  <si>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</si>
  <si>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</si>
  <si>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</si>
  <si>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</si>
  <si>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</si>
  <si>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</si>
  <si>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</si>
  <si>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</si>
  <si>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</si>
  <si>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</si>
  <si>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</si>
  <si>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</si>
  <si>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</si>
  <si>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</si>
  <si>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</si>
  <si>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</si>
  <si>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</si>
  <si>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</si>
  <si>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</si>
  <si>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</si>
  <si>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</si>
  <si>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</si>
  <si>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</si>
  <si>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</si>
  <si>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</si>
  <si>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</si>
  <si>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</si>
  <si>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</si>
  <si>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</si>
  <si>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</si>
  <si>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</si>
  <si>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</si>
  <si>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</si>
  <si>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</si>
  <si>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</si>
  <si>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</si>
  <si>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</si>
  <si>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</si>
  <si>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</si>
  <si>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</si>
  <si>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</si>
  <si>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</si>
  <si>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</si>
  <si>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</si>
  <si>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</si>
  <si>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</si>
  <si>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</si>
  <si>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</si>
  <si>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</si>
  <si>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</si>
  <si>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</si>
  <si>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</si>
  <si>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</si>
  <si>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</si>
  <si>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</si>
  <si>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</si>
  <si>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</si>
  <si>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</si>
  <si>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</si>
  <si>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</si>
  <si>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</si>
  <si>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</si>
  <si>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</si>
  <si>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</si>
  <si>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</si>
  <si>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</si>
  <si>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</si>
  <si>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</si>
  <si>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</si>
  <si>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</si>
  <si>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</si>
  <si>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</si>
  <si>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</si>
  <si>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</si>
  <si>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</si>
  <si>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</si>
  <si>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</si>
  <si>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</si>
  <si>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</si>
  <si>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</si>
  <si>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</si>
  <si>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</si>
  <si>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</si>
  <si>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</si>
  <si>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</si>
  <si>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</si>
  <si>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</si>
  <si>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</si>
  <si>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</si>
  <si>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</si>
  <si>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</si>
  <si>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</si>
  <si>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</si>
  <si>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</si>
  <si>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</si>
  <si>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</si>
  <si>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</si>
  <si>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</si>
  <si>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</si>
  <si>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</si>
  <si>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</si>
  <si>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</si>
  <si>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</si>
  <si>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</si>
  <si>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</si>
  <si>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</si>
  <si>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</si>
  <si>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</si>
  <si>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</si>
  <si>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</si>
  <si>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</si>
  <si>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</si>
  <si>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</si>
  <si>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</si>
  <si>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</si>
  <si>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</si>
  <si>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</si>
  <si>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</si>
  <si>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</si>
  <si>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</si>
  <si>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</si>
  <si>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</si>
  <si>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</si>
  <si>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</si>
  <si>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</si>
  <si>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</si>
  <si>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</si>
  <si>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</si>
  <si>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</si>
  <si>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</si>
  <si>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</si>
  <si>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</si>
  <si>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</si>
  <si>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</si>
  <si>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</si>
  <si>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</si>
  <si>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</si>
  <si>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</si>
  <si>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</si>
  <si>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</si>
  <si>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</si>
  <si>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</si>
  <si>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</si>
  <si>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</si>
  <si>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</si>
  <si>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</si>
  <si>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</si>
  <si>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</si>
  <si>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</si>
  <si>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</si>
  <si>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</si>
  <si>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</si>
  <si>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</si>
  <si>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</si>
  <si>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</si>
  <si>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</si>
  <si>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</si>
  <si>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</si>
  <si>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</si>
  <si>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</si>
  <si>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</si>
  <si>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</si>
  <si>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</si>
  <si>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</si>
  <si>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</si>
  <si>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</si>
  <si>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</si>
  <si>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</si>
  <si>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</si>
  <si>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</si>
  <si>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</si>
  <si>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</si>
  <si>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</si>
  <si>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</si>
  <si>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</si>
  <si>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</si>
  <si>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</si>
  <si>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</si>
  <si>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</si>
  <si>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</si>
  <si>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</si>
  <si>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</si>
  <si>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</si>
  <si>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</si>
  <si>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</si>
  <si>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</si>
  <si>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</si>
  <si>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</si>
  <si>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</si>
  <si>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</si>
  <si>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</si>
  <si>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</si>
  <si>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</si>
  <si>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</si>
  <si>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</si>
  <si>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</si>
  <si>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</si>
  <si>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</si>
  <si>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</si>
  <si>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</si>
  <si>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</si>
  <si>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</si>
  <si>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</si>
  <si>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</si>
  <si>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</si>
  <si>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</si>
  <si>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</si>
  <si>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</si>
  <si>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</si>
  <si>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</si>
  <si>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</si>
  <si>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</si>
  <si>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</si>
  <si>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</si>
  <si>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</si>
  <si>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</si>
  <si>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</si>
  <si>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</si>
  <si>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</si>
  <si>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</si>
  <si>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</si>
  <si>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</si>
  <si>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</si>
  <si>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</si>
  <si>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</si>
  <si>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</si>
  <si>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</si>
  <si>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</si>
  <si>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</si>
  <si>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</si>
  <si>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</si>
  <si>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</si>
  <si>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</si>
  <si>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</si>
  <si>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</si>
  <si>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</si>
  <si>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</si>
  <si>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</si>
  <si>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</si>
  <si>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</si>
  <si>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</si>
  <si>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</si>
  <si>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</si>
  <si>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</si>
  <si>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</si>
  <si>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</si>
  <si>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</si>
  <si>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</si>
  <si>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</si>
  <si>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</si>
  <si>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</si>
  <si>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</si>
  <si>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</si>
  <si>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</si>
  <si>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</si>
  <si>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</si>
  <si>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</si>
  <si>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</si>
  <si>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</si>
  <si>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</si>
  <si>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</si>
  <si>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</si>
  <si>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</si>
  <si>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</si>
  <si>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</si>
  <si>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</si>
  <si>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</si>
  <si>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</si>
  <si>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</si>
  <si>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</si>
  <si>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</si>
  <si>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</si>
  <si>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</si>
  <si>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</si>
  <si>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</si>
  <si>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</si>
  <si>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</si>
  <si>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</si>
  <si>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</si>
  <si>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</si>
  <si>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</si>
  <si>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</si>
  <si>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</si>
  <si>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</si>
  <si>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</si>
  <si>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</si>
  <si>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</si>
  <si>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</si>
  <si>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</si>
  <si>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</si>
  <si>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</si>
  <si>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</si>
  <si>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</si>
  <si>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</si>
  <si>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</si>
  <si>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</si>
  <si>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</si>
  <si>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</si>
  <si>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</si>
  <si>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</si>
  <si>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</si>
  <si>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</si>
  <si>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</si>
  <si>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</si>
  <si>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</si>
  <si>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</si>
  <si>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</si>
  <si>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</si>
  <si>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</si>
  <si>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</si>
  <si>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</si>
  <si>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</si>
  <si>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</si>
  <si>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</si>
  <si>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</si>
  <si>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</si>
  <si>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</si>
  <si>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</si>
  <si>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</si>
  <si>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</si>
  <si>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</si>
  <si>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</si>
  <si>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</si>
  <si>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</si>
  <si>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</si>
  <si>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</si>
  <si>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</si>
  <si>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</si>
  <si>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</si>
  <si>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</si>
  <si>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</si>
  <si>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</si>
  <si>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</si>
  <si>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</si>
  <si>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</si>
  <si>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</si>
  <si>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</si>
  <si>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</si>
  <si>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</si>
  <si>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</si>
  <si>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</si>
  <si>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</si>
  <si>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</si>
  <si>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</si>
  <si>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</si>
  <si>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</si>
  <si>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</si>
  <si>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</si>
  <si>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</si>
  <si>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</si>
  <si>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</si>
  <si>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</si>
  <si>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</si>
  <si>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</si>
  <si>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</si>
  <si>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</si>
  <si>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</si>
  <si>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</si>
  <si>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</si>
  <si>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</si>
  <si>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</si>
  <si>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</si>
  <si>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</si>
  <si>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</si>
  <si>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</si>
  <si>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</si>
  <si>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</si>
  <si>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</si>
  <si>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</si>
  <si>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</si>
  <si>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</si>
  <si>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</si>
  <si>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</si>
  <si>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</si>
  <si>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</si>
  <si>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</si>
  <si>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</si>
  <si>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</si>
  <si>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</si>
  <si>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</si>
  <si>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</si>
  <si>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</si>
  <si>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</si>
  <si>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</si>
  <si>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</si>
  <si>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</si>
  <si>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</si>
  <si>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</si>
  <si>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</si>
  <si>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</si>
  <si>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</si>
  <si>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</si>
  <si>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</si>
  <si>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</si>
  <si>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</si>
  <si>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</si>
  <si>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</si>
  <si>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</si>
  <si>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</si>
  <si>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</si>
  <si>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</si>
  <si>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</si>
  <si>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</si>
  <si>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</si>
  <si>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</si>
  <si>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</si>
  <si>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</si>
  <si>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</si>
  <si>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</si>
  <si>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</si>
  <si>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</si>
  <si>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</si>
  <si>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</si>
  <si>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</si>
  <si>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</si>
  <si>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</si>
  <si>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</si>
  <si>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</si>
  <si>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</si>
  <si>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</si>
  <si>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</si>
  <si>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</si>
  <si>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</si>
  <si>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</si>
  <si>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</si>
  <si>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</si>
  <si>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</si>
  <si>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</si>
  <si>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</si>
  <si>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</si>
  <si>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</si>
  <si>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</si>
  <si>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</si>
  <si>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</si>
  <si>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</si>
  <si>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</si>
  <si>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</si>
  <si>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</si>
  <si>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</si>
  <si>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</si>
  <si>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</si>
  <si>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</si>
  <si>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</si>
  <si>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</si>
  <si>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</si>
  <si>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</si>
  <si>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</si>
  <si>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</si>
  <si>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</si>
  <si>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</si>
  <si>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</si>
  <si>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</si>
  <si>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</si>
  <si>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</si>
  <si>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</si>
  <si>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</si>
  <si>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</si>
  <si>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</si>
  <si>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</si>
  <si>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</si>
  <si>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</si>
  <si>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</si>
  <si>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</si>
  <si>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</si>
  <si>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</si>
  <si>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</si>
  <si>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</si>
  <si>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</si>
  <si>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</si>
  <si>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</si>
  <si>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</si>
  <si>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</si>
  <si>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</si>
  <si>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</si>
  <si>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</si>
  <si>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</si>
  <si>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</si>
  <si>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</si>
  <si>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</si>
  <si>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</si>
  <si>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</si>
  <si>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</si>
  <si>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</si>
  <si>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</si>
  <si>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</si>
  <si>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</si>
  <si>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</si>
  <si>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</si>
  <si>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</si>
  <si>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</si>
  <si>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</si>
  <si>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</si>
  <si>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</si>
  <si>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</si>
  <si>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</si>
  <si>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</si>
  <si>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</si>
  <si>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</si>
  <si>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</si>
  <si>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</si>
  <si>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</si>
  <si>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</si>
  <si>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</si>
  <si>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</si>
  <si>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</si>
  <si>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</si>
  <si>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</si>
  <si>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</si>
  <si>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</si>
  <si>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</si>
  <si>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</si>
  <si>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</si>
  <si>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</si>
  <si>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</si>
  <si>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</si>
  <si>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</si>
  <si>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</si>
  <si>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</si>
  <si>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</si>
  <si>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</si>
  <si>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</si>
  <si>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</si>
  <si>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</si>
  <si>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</si>
  <si>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</si>
  <si>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</si>
  <si>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</si>
  <si>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</si>
  <si>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</si>
  <si>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</si>
  <si>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</si>
  <si>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</si>
  <si>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</si>
  <si>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</si>
  <si>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</si>
  <si>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</si>
  <si>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</si>
  <si>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</si>
  <si>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</si>
  <si>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</si>
  <si>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</si>
  <si>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</si>
  <si>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</si>
  <si>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</si>
  <si>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</si>
  <si>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</si>
  <si>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</si>
  <si>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</si>
  <si>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</si>
  <si>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</si>
  <si>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</si>
  <si>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</si>
  <si>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</si>
  <si>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</si>
  <si>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</si>
  <si>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</si>
  <si>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</si>
  <si>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</si>
  <si>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</si>
  <si>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</si>
  <si>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</si>
  <si>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</si>
  <si>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</si>
  <si>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</si>
  <si>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</si>
  <si>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</si>
  <si>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</si>
  <si>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</si>
  <si>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</si>
  <si>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</si>
  <si>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</si>
  <si>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</si>
  <si>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</si>
  <si>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</si>
  <si>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</si>
  <si>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</si>
  <si>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</si>
  <si>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</si>
  <si>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</si>
  <si>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</si>
  <si>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</si>
  <si>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</si>
  <si>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</si>
  <si>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</si>
  <si>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</si>
  <si>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</si>
  <si>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</si>
  <si>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</si>
  <si>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</si>
  <si>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</si>
  <si>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</si>
  <si>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</si>
  <si>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</si>
  <si>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</si>
  <si>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</si>
  <si>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</si>
  <si>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</si>
  <si>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</si>
  <si>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</si>
  <si>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</si>
  <si>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</si>
  <si>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</si>
  <si>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</si>
  <si>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</si>
  <si>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</si>
  <si>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</si>
  <si>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</si>
  <si>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</si>
  <si>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</si>
  <si>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</si>
  <si>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</si>
  <si>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</si>
  <si>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</si>
  <si>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</si>
  <si>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</si>
  <si>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</si>
  <si>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</si>
  <si>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</si>
  <si>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</si>
  <si>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</si>
  <si>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</si>
  <si>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</si>
  <si>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</si>
  <si>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</si>
  <si>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</si>
  <si>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</si>
  <si>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</si>
  <si>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</si>
  <si>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</si>
  <si>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</si>
  <si>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</si>
  <si>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</si>
  <si>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</si>
  <si>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</si>
  <si>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</si>
  <si>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</si>
  <si>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</si>
  <si>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</si>
  <si>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</si>
  <si>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</si>
  <si>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</si>
  <si>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</si>
  <si>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</si>
  <si>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</si>
  <si>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</si>
  <si>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</si>
  <si>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</si>
  <si>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</si>
  <si>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</si>
  <si>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</si>
  <si>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</si>
  <si>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</si>
  <si>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</si>
  <si>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</si>
  <si>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</si>
  <si>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</si>
  <si>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</si>
  <si>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</si>
  <si>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</si>
  <si>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</si>
  <si>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</si>
  <si>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</si>
  <si>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</si>
  <si>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</si>
  <si>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</si>
  <si>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</si>
  <si>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</si>
  <si>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</si>
  <si>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</si>
  <si>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</si>
  <si>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</si>
  <si>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</si>
  <si>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</si>
  <si>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</si>
  <si>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</si>
  <si>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</si>
  <si>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</si>
  <si>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</si>
  <si>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</si>
  <si>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</si>
  <si>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</si>
  <si>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</si>
  <si>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</si>
  <si>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</si>
  <si>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</si>
  <si>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</si>
  <si>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</si>
  <si>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</si>
  <si>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</si>
  <si>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</si>
  <si>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</si>
  <si>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</si>
  <si>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</si>
  <si>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</si>
  <si>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</si>
  <si>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</si>
  <si>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</si>
  <si>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</si>
  <si>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</si>
  <si>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</si>
  <si>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</si>
  <si>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</si>
  <si>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</si>
  <si>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</si>
  <si>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</si>
  <si>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</si>
  <si>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</si>
  <si>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</si>
  <si>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</si>
  <si>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</si>
  <si>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</si>
  <si>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</si>
  <si>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</si>
  <si>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</si>
  <si>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</si>
  <si>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</si>
  <si>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</si>
  <si>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</si>
  <si>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</si>
  <si>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</si>
  <si>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</si>
  <si>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</si>
  <si>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</si>
  <si>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</si>
  <si>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</si>
  <si>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</si>
  <si>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</si>
  <si>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</si>
  <si>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</si>
  <si>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</si>
  <si>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</si>
  <si>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</si>
  <si>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</si>
  <si>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</si>
  <si>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</si>
  <si>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</si>
  <si>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</si>
  <si>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</si>
  <si>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</si>
  <si>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</si>
  <si>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</si>
  <si>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</si>
  <si>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</si>
  <si>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</si>
  <si>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</si>
  <si>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</si>
  <si>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</si>
  <si>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</si>
  <si>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</si>
  <si>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</si>
  <si>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</si>
  <si>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</si>
  <si>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</si>
  <si>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</si>
  <si>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</si>
  <si>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</si>
  <si>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</si>
  <si>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</si>
  <si>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</si>
  <si>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</si>
  <si>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</si>
  <si>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</si>
  <si>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</si>
  <si>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</si>
  <si>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</si>
  <si>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</si>
  <si>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</si>
  <si>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</si>
  <si>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</si>
  <si>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</si>
  <si>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</si>
  <si>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</si>
  <si>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</si>
  <si>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</si>
  <si>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</si>
  <si>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</si>
  <si>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</si>
  <si>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</si>
  <si>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</si>
  <si>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</si>
  <si>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</si>
  <si>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</si>
  <si>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</si>
  <si>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</si>
  <si>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</si>
  <si>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</si>
  <si>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</si>
  <si>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</si>
  <si>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</si>
  <si>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</si>
  <si>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</si>
  <si>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</si>
  <si>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</si>
  <si>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</si>
  <si>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</si>
  <si>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</si>
  <si>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</si>
  <si>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</si>
  <si>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</si>
  <si>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</si>
  <si>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</si>
  <si>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</si>
  <si>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</si>
  <si>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</si>
  <si>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</si>
  <si>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</si>
  <si>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</si>
  <si>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</si>
  <si>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</si>
  <si>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</si>
  <si>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</si>
  <si>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</si>
  <si>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</si>
  <si>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</si>
  <si>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</si>
  <si>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</si>
  <si>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</si>
  <si>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</si>
  <si>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</si>
  <si>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</si>
  <si>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</si>
  <si>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</si>
  <si>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</si>
  <si>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</si>
  <si>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</si>
  <si>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</si>
  <si>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</si>
  <si>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</si>
  <si>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</si>
  <si>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</si>
  <si>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</si>
  <si>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</si>
  <si>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</si>
  <si>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</si>
  <si>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</si>
  <si>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</si>
  <si>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</si>
  <si>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</si>
  <si>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</si>
  <si>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</si>
  <si>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</si>
  <si>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</si>
  <si>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</si>
  <si>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</si>
  <si>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</si>
  <si>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</si>
  <si>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</si>
  <si>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</si>
  <si>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</si>
  <si>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</si>
  <si>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</si>
  <si>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</si>
  <si>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</si>
  <si>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</si>
  <si>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</si>
  <si>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</si>
  <si>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</si>
  <si>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</si>
  <si>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</si>
  <si>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</si>
  <si>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</si>
  <si>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</si>
  <si>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</si>
  <si>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</si>
  <si>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</si>
  <si>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</si>
  <si>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</si>
  <si>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</si>
  <si>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</si>
  <si>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</si>
  <si>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</si>
  <si>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</si>
  <si>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</si>
  <si>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</si>
  <si>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</si>
  <si>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</si>
  <si>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</si>
  <si>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</si>
  <si>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</si>
  <si>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</si>
  <si>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</si>
  <si>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</si>
  <si>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</si>
  <si>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</si>
  <si>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</si>
  <si>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</si>
  <si>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</si>
  <si>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</si>
  <si>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</si>
  <si>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</si>
  <si>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</si>
  <si>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</si>
  <si>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</si>
  <si>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</si>
  <si>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</si>
  <si>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</si>
  <si>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</si>
  <si>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</si>
  <si>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</si>
  <si>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</si>
  <si>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</si>
  <si>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</si>
  <si>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</si>
  <si>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</si>
  <si>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</si>
  <si>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</si>
  <si>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</si>
  <si>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</si>
  <si>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</si>
  <si>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</si>
  <si>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</si>
  <si>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</si>
  <si>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</si>
  <si>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</si>
  <si>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</si>
  <si>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</si>
  <si>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</si>
  <si>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</si>
  <si>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</si>
  <si>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</si>
  <si>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</si>
  <si>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</si>
  <si>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</si>
  <si>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</si>
  <si>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</si>
  <si>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</si>
  <si>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</si>
  <si>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</si>
  <si>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</si>
  <si>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</si>
  <si>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</si>
  <si>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</si>
  <si>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</si>
  <si>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</si>
  <si>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</si>
  <si>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</si>
  <si>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</si>
  <si>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</si>
  <si>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</si>
  <si>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</si>
  <si>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</si>
  <si>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</si>
  <si>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</si>
  <si>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</si>
  <si>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</si>
  <si>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</si>
  <si>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</si>
  <si>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</si>
  <si>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</si>
  <si>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</si>
  <si>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</si>
  <si>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</si>
  <si>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</si>
  <si>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</si>
  <si>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</si>
  <si>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</si>
  <si>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</si>
  <si>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</si>
  <si>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</si>
  <si>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</si>
  <si>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</si>
  <si>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</si>
  <si>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</si>
  <si>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</si>
  <si>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</si>
  <si>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</si>
  <si>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</si>
  <si>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</si>
  <si>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</si>
  <si>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</si>
  <si>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</si>
  <si>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</si>
  <si>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</si>
  <si>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</si>
  <si>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</si>
  <si>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</si>
  <si>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</si>
  <si>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</si>
  <si>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</si>
  <si>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</si>
  <si>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</si>
  <si>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</si>
  <si>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</si>
  <si>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</si>
  <si>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</si>
  <si>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</si>
  <si>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</si>
  <si>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</si>
  <si>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</si>
  <si>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</si>
  <si>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</si>
  <si>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</si>
  <si>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</si>
  <si>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</si>
  <si>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</si>
  <si>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</si>
  <si>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</si>
  <si>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</si>
  <si>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</si>
  <si>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</si>
  <si>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</si>
  <si>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</si>
  <si>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</si>
  <si>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</si>
  <si>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</si>
  <si>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</si>
  <si>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</si>
  <si>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</si>
  <si>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</si>
  <si>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</si>
  <si>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</si>
  <si>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</si>
  <si>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</si>
  <si>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</si>
  <si>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</si>
  <si>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</si>
  <si>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</si>
  <si>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</si>
  <si>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</si>
  <si>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</si>
  <si>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</si>
  <si>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</si>
  <si>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</si>
  <si>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</si>
  <si>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</si>
  <si>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</si>
  <si>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</si>
  <si>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</si>
  <si>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</si>
  <si>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</si>
  <si>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</si>
  <si>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</si>
  <si>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</si>
  <si>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</si>
  <si>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</si>
  <si>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</si>
  <si>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</si>
  <si>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</si>
  <si>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</si>
  <si>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</si>
  <si>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</si>
  <si>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</si>
  <si>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</si>
  <si>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</si>
  <si>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</si>
  <si>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</si>
  <si>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</si>
  <si>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</si>
  <si>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</si>
  <si>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</si>
  <si>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</si>
  <si>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</si>
  <si>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</si>
  <si>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</si>
  <si>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</si>
  <si>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</si>
  <si>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</si>
  <si>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</si>
  <si>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</si>
  <si>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</si>
  <si>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</si>
  <si>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</si>
  <si>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</si>
  <si>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</si>
  <si>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</si>
  <si>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</si>
  <si>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</si>
  <si>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</si>
  <si>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</si>
  <si>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</si>
  <si>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</si>
  <si>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</si>
  <si>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</si>
  <si>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</si>
  <si>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</si>
  <si>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</si>
  <si>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</si>
  <si>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</si>
  <si>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</si>
  <si>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</si>
  <si>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</si>
  <si>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</si>
  <si>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</si>
  <si>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</si>
  <si>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</si>
  <si>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</si>
  <si>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</si>
  <si>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</si>
  <si>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</si>
  <si>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</si>
  <si>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</si>
  <si>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</si>
  <si>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</si>
  <si>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</si>
  <si>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</si>
  <si>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</si>
  <si>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</si>
  <si>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</si>
  <si>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</si>
  <si>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</si>
  <si>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</si>
  <si>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</si>
  <si>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</si>
  <si>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</si>
  <si>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</si>
  <si>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</si>
  <si>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</si>
  <si>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</si>
  <si>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</si>
  <si>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</si>
  <si>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</si>
  <si>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</si>
  <si>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</si>
  <si>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</si>
  <si>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</si>
  <si>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</si>
  <si>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</si>
  <si>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</si>
  <si>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</si>
  <si>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</si>
  <si>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</si>
  <si>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</si>
  <si>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</si>
  <si>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</si>
  <si>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</si>
  <si>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</si>
  <si>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</si>
  <si>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</si>
  <si>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</si>
  <si>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</si>
  <si>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</si>
  <si>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</si>
  <si>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</si>
  <si>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</si>
  <si>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</si>
  <si>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</si>
  <si>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</si>
  <si>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</si>
  <si>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</si>
  <si>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</si>
  <si>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</si>
  <si>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</si>
  <si>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</si>
  <si>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</si>
  <si>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</si>
  <si>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</si>
  <si>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</si>
  <si>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</si>
  <si>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</si>
  <si>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</si>
  <si>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</si>
  <si>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</si>
  <si>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</si>
  <si>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</si>
  <si>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</si>
  <si>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</si>
  <si>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</si>
  <si>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</si>
  <si>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</si>
  <si>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</si>
  <si>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</si>
  <si>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</si>
  <si>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</si>
  <si>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</si>
  <si>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</si>
  <si>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</si>
  <si>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</si>
  <si>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</si>
  <si>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</si>
  <si>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</si>
  <si>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</si>
  <si>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</si>
  <si>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</si>
  <si>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</si>
  <si>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</si>
  <si>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</si>
  <si>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</si>
  <si>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</si>
  <si>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</si>
  <si>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</si>
  <si>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</si>
  <si>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</si>
  <si>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</si>
  <si>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</si>
  <si>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</si>
  <si>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</si>
  <si>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</si>
  <si>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</si>
  <si>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</si>
  <si>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</si>
  <si>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</si>
  <si>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</si>
  <si>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</si>
  <si>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</si>
  <si>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</si>
  <si>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</si>
  <si>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</si>
  <si>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</si>
  <si>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</si>
  <si>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</si>
  <si>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</si>
  <si>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</si>
  <si>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</si>
  <si>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</si>
  <si>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</si>
  <si>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</si>
  <si>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</si>
  <si>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</si>
  <si>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</si>
  <si>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</si>
  <si>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</si>
  <si>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</si>
  <si>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</si>
  <si>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</si>
  <si>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</si>
  <si>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</si>
  <si>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</si>
  <si>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</si>
  <si>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</si>
  <si>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</si>
  <si>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</si>
  <si>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</si>
  <si>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</si>
  <si>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</si>
  <si>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</si>
  <si>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</si>
  <si>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</si>
  <si>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</si>
  <si>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</si>
  <si>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</si>
  <si>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</si>
  <si>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</si>
  <si>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</si>
  <si>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</si>
  <si>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</si>
  <si>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</si>
  <si>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</si>
  <si>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</si>
  <si>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</si>
  <si>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</si>
  <si>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</si>
  <si>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</si>
  <si>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</si>
  <si>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</si>
  <si>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</si>
  <si>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</si>
  <si>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</si>
  <si>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</si>
  <si>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</si>
  <si>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</si>
  <si>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</si>
  <si>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</si>
  <si>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</si>
  <si>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</si>
  <si>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</si>
  <si>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</si>
  <si>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</si>
  <si>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</si>
  <si>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</si>
  <si>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</si>
  <si>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</si>
  <si>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</si>
  <si>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</si>
  <si>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</si>
  <si>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</si>
  <si>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</si>
  <si>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</si>
  <si>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</si>
  <si>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</si>
  <si>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</si>
  <si>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</si>
  <si>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</si>
  <si>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</si>
  <si>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</si>
  <si>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</si>
  <si>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</si>
  <si>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</si>
  <si>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</si>
  <si>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</si>
  <si>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</si>
  <si>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</si>
  <si>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</si>
  <si>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</si>
  <si>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</si>
  <si>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</si>
  <si>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</si>
  <si>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</si>
  <si>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</si>
  <si>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</si>
  <si>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</si>
  <si>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</si>
  <si>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</si>
  <si>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</si>
  <si>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</si>
  <si>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</si>
  <si>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</si>
  <si>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</si>
  <si>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</si>
  <si>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</si>
  <si>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</si>
  <si>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</si>
  <si>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</si>
  <si>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</si>
  <si>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</si>
  <si>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</si>
  <si>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</si>
  <si>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</si>
  <si>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</si>
  <si>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</si>
  <si>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</si>
  <si>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</si>
  <si>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</si>
  <si>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</si>
  <si>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</si>
  <si>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</si>
  <si>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</si>
  <si>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</si>
  <si>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</si>
  <si>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</si>
  <si>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</si>
  <si>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</si>
  <si>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</si>
  <si>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</si>
  <si>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</si>
  <si>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</si>
  <si>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</si>
  <si>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</si>
  <si>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</si>
  <si>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</si>
  <si>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</si>
  <si>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</si>
  <si>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</si>
  <si>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</si>
  <si>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</si>
  <si>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</si>
  <si>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</si>
  <si>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</si>
  <si>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</si>
  <si>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</si>
  <si>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</si>
  <si>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</si>
  <si>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</si>
  <si>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</si>
  <si>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</si>
  <si>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</si>
  <si>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</si>
  <si>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</si>
  <si>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</si>
  <si>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</si>
  <si>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</si>
  <si>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</si>
  <si>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</si>
  <si>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</si>
  <si>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</si>
  <si>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</si>
  <si>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</si>
  <si>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</si>
  <si>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</si>
  <si>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</si>
  <si>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</si>
  <si>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</si>
  <si>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</si>
  <si>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</si>
  <si>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</si>
  <si>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</si>
  <si>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</si>
  <si>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</si>
  <si>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</si>
  <si>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</si>
  <si>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</si>
  <si>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</si>
  <si>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</si>
  <si>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</si>
  <si>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</si>
  <si>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</si>
  <si>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</si>
  <si>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</si>
  <si>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</si>
  <si>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</si>
  <si>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</si>
  <si>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</si>
  <si>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</si>
  <si>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</si>
  <si>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</si>
  <si>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</si>
  <si>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</si>
  <si>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</si>
  <si>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</si>
  <si>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</si>
  <si>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</si>
  <si>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</si>
  <si>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</si>
  <si>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</si>
  <si>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</si>
  <si>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</si>
  <si>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</si>
  <si>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</si>
  <si>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</si>
  <si>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</si>
  <si>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</si>
  <si>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</si>
  <si>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</si>
  <si>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</si>
  <si>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</si>
  <si>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</si>
  <si>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</si>
  <si>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</si>
  <si>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</si>
  <si>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</si>
  <si>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</si>
  <si>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</si>
  <si>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</si>
  <si>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</si>
  <si>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</si>
  <si>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</si>
  <si>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</si>
  <si>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</si>
  <si>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</si>
  <si>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</si>
  <si>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</si>
  <si>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</si>
  <si>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</si>
  <si>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</si>
  <si>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</si>
  <si>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</si>
  <si>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</si>
  <si>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</si>
  <si>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</si>
  <si>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</si>
  <si>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</si>
  <si>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</si>
  <si>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</si>
  <si>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</si>
  <si>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</si>
  <si>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</si>
  <si>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</si>
  <si>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</si>
  <si>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</si>
  <si>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</si>
  <si>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</si>
  <si>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</si>
  <si>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</si>
  <si>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</si>
  <si>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</si>
  <si>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</si>
  <si>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</si>
  <si>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</si>
  <si>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</si>
  <si>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</si>
  <si>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</si>
  <si>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</si>
  <si>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</si>
  <si>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</si>
  <si>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</si>
  <si>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</si>
  <si>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</si>
  <si>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</si>
  <si>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</si>
  <si>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</si>
  <si>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</si>
  <si>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</si>
  <si>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</si>
  <si>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</si>
  <si>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</si>
  <si>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</si>
  <si>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</si>
  <si>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</si>
  <si>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</si>
  <si>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</si>
  <si>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</si>
  <si>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</si>
  <si>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</si>
  <si>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</si>
  <si>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</si>
  <si>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</si>
  <si>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</si>
  <si>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</si>
  <si>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</si>
  <si>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</si>
  <si>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</si>
  <si>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</si>
  <si>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</si>
  <si>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</si>
  <si>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</si>
  <si>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</si>
  <si>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</si>
  <si>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</si>
  <si>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</si>
  <si>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</si>
  <si>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</si>
  <si>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</si>
  <si>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</si>
  <si>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</si>
  <si>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</si>
  <si>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</si>
  <si>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</si>
  <si>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</si>
  <si>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</si>
  <si>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</si>
  <si>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</si>
  <si>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</si>
  <si>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</si>
  <si>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</si>
  <si>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</si>
  <si>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</si>
  <si>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</si>
  <si>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</si>
  <si>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</si>
  <si>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</si>
  <si>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</si>
  <si>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</si>
  <si>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</si>
  <si>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</si>
  <si>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</si>
  <si>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</si>
  <si>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</si>
  <si>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</si>
  <si>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</si>
  <si>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</si>
  <si>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</si>
  <si>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</si>
  <si>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</si>
  <si>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</si>
  <si>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</si>
  <si>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</si>
  <si>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</si>
  <si>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</si>
  <si>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</si>
  <si>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</si>
  <si>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</si>
  <si>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</si>
  <si>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</si>
  <si>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</si>
  <si>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</si>
  <si>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</si>
  <si>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</si>
  <si>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</si>
  <si>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</si>
  <si>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</si>
  <si>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</si>
  <si>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</si>
  <si>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</si>
  <si>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</si>
  <si>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</si>
  <si>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</si>
  <si>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</si>
  <si>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</si>
  <si>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</si>
  <si>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</si>
  <si>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</si>
  <si>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</si>
  <si>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</si>
  <si>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</si>
  <si>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</si>
  <si>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</si>
  <si>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</si>
  <si>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</si>
  <si>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</si>
  <si>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</si>
  <si>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</si>
  <si>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</si>
  <si>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</si>
  <si>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</si>
  <si>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</si>
  <si>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</si>
  <si>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</si>
  <si>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</si>
  <si>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</si>
  <si>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</si>
  <si>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</si>
  <si>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</si>
  <si>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</si>
  <si>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</si>
  <si>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</si>
  <si>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</si>
  <si>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</si>
  <si>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</si>
  <si>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</si>
  <si>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</si>
  <si>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</si>
  <si>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</si>
  <si>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</si>
  <si>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</si>
  <si>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</si>
  <si>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</si>
  <si>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</si>
  <si>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</si>
  <si>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</si>
  <si>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</si>
  <si>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</si>
  <si>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</si>
  <si>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</si>
  <si>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</si>
  <si>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</si>
  <si>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</si>
  <si>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</si>
  <si>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</si>
  <si>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</si>
  <si>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</si>
  <si>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</si>
  <si>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</si>
  <si>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</si>
  <si>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</si>
  <si>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</si>
  <si>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</si>
  <si>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</si>
  <si>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</si>
  <si>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</si>
  <si>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</si>
  <si>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</si>
  <si>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</si>
  <si>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</si>
  <si>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</si>
  <si>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</si>
  <si>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</si>
  <si>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</si>
  <si>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</si>
  <si>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</si>
  <si>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</si>
  <si>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</si>
  <si>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</si>
  <si>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</si>
  <si>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</si>
  <si>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</si>
  <si>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</si>
  <si>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</si>
  <si>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</si>
  <si>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</si>
  <si>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</si>
  <si>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</si>
  <si>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</si>
  <si>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</si>
  <si>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</si>
  <si>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</si>
  <si>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</si>
  <si>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</si>
  <si>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</si>
  <si>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</si>
  <si>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</si>
  <si>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</si>
  <si>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</si>
  <si>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</si>
  <si>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</si>
  <si>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</si>
  <si>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</si>
  <si>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</si>
  <si>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</si>
  <si>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</si>
  <si>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</si>
  <si>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</si>
  <si>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</si>
  <si>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</si>
  <si>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</si>
  <si>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</si>
  <si>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</si>
  <si>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</si>
  <si>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</si>
  <si>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</si>
  <si>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</si>
  <si>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</si>
  <si>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</si>
  <si>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</si>
  <si>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</si>
  <si>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</si>
  <si>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</si>
  <si>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</si>
  <si>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</si>
  <si>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</si>
  <si>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</si>
  <si>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</si>
  <si>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</si>
  <si>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</si>
  <si>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</si>
  <si>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</si>
  <si>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</si>
  <si>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</si>
  <si>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</si>
  <si>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</si>
  <si>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</si>
  <si>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</si>
  <si>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</si>
  <si>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</si>
  <si>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</si>
  <si>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</si>
  <si>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</si>
  <si>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</si>
  <si>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</si>
  <si>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</si>
  <si>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</si>
  <si>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</si>
  <si>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</si>
  <si>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</si>
  <si>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</si>
  <si>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</si>
  <si>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</si>
  <si>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</si>
  <si>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</si>
  <si>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</si>
  <si>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</si>
  <si>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</si>
  <si>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</si>
  <si>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</si>
  <si>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</si>
  <si>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</si>
  <si>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</si>
  <si>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</si>
  <si>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</si>
  <si>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</si>
  <si>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</si>
  <si>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</si>
  <si>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</si>
  <si>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</si>
  <si>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</si>
  <si>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</si>
  <si>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</si>
  <si>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</si>
  <si>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</si>
  <si>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</si>
  <si>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</si>
  <si>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</si>
  <si>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</si>
  <si>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</si>
  <si>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</si>
  <si>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</si>
  <si>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</si>
  <si>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</si>
  <si>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</si>
  <si>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</si>
  <si>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</si>
  <si>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</si>
  <si>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</si>
  <si>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</si>
  <si>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</si>
  <si>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</si>
  <si>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</si>
  <si>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</si>
  <si>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</si>
  <si>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</si>
  <si>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</si>
  <si>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</si>
  <si>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</si>
  <si>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</si>
  <si>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</si>
  <si>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</si>
  <si>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</si>
  <si>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</si>
  <si>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</si>
  <si>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</si>
  <si>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</si>
  <si>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</si>
  <si>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</si>
  <si>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</si>
  <si>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</si>
  <si>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</si>
  <si>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</si>
  <si>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</si>
  <si>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</si>
  <si>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</si>
  <si>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</si>
  <si>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</si>
  <si>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</si>
  <si>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</si>
  <si>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</si>
  <si>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</si>
  <si>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</si>
  <si>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</si>
  <si>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</si>
  <si>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</si>
  <si>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</si>
  <si>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</si>
  <si>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</si>
  <si>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</si>
  <si>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</si>
  <si>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</si>
  <si>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</si>
  <si>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</si>
  <si>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</si>
  <si>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</si>
  <si>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</si>
  <si>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</si>
  <si>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</si>
  <si>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</si>
  <si>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</si>
  <si>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</si>
  <si>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</si>
  <si>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</si>
  <si>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</si>
  <si>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</si>
  <si>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</si>
  <si>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</si>
  <si>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</si>
  <si>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</si>
  <si>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</si>
  <si>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</si>
  <si>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</si>
  <si>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</si>
  <si>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</si>
  <si>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</si>
  <si>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</si>
  <si>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</si>
  <si>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</si>
  <si>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</si>
  <si>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</si>
  <si>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</si>
  <si>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</si>
  <si>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</si>
  <si>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</si>
  <si>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</si>
  <si>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</si>
  <si>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</si>
  <si>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</si>
  <si>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</si>
  <si>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</si>
  <si>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</si>
  <si>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</si>
  <si>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</si>
  <si>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</si>
  <si>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</si>
  <si>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</si>
  <si>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</si>
  <si>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</si>
  <si>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</si>
  <si>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</si>
  <si>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</si>
  <si>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</si>
  <si>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</si>
  <si>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</si>
  <si>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</si>
  <si>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</si>
  <si>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</si>
  <si>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</si>
  <si>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</si>
  <si>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</si>
  <si>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</si>
  <si>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</si>
  <si>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</si>
  <si>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</si>
  <si>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</si>
  <si>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</si>
  <si>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</si>
  <si>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</si>
  <si>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</si>
  <si>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</si>
  <si>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</si>
  <si>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</si>
  <si>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</si>
  <si>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</si>
  <si>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</si>
  <si>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</si>
  <si>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</si>
  <si>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</si>
  <si>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</si>
  <si>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</si>
  <si>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</si>
  <si>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</si>
  <si>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</si>
  <si>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</si>
  <si>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</si>
  <si>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</si>
  <si>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</si>
  <si>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</si>
  <si>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</si>
  <si>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</si>
  <si>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</si>
  <si>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</si>
  <si>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</si>
  <si>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</si>
  <si>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</si>
  <si>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</si>
  <si>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</si>
  <si>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</si>
  <si>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</si>
  <si>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</si>
  <si>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</si>
  <si>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</si>
  <si>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</si>
  <si>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</si>
  <si>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</si>
  <si>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</si>
  <si>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</si>
  <si>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</si>
  <si>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</si>
  <si>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</si>
  <si>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</si>
  <si>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</si>
  <si>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</si>
  <si>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</si>
  <si>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</si>
  <si>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</si>
  <si>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</si>
  <si>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</si>
  <si>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</si>
  <si>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</si>
  <si>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</si>
  <si>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</si>
  <si>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</si>
  <si>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</si>
  <si>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</si>
  <si>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</si>
  <si>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</si>
  <si>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</si>
  <si>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</si>
  <si>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</si>
  <si>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</si>
  <si>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</si>
  <si>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</si>
  <si>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</si>
  <si>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</si>
  <si>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</si>
  <si>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</si>
  <si>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</si>
  <si>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</si>
  <si>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</si>
  <si>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</si>
  <si>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</si>
  <si>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</si>
  <si>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</si>
  <si>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</si>
  <si>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</si>
  <si>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</si>
  <si>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</si>
  <si>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</si>
  <si>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</si>
  <si>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</si>
  <si>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</si>
  <si>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</si>
  <si>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</si>
  <si>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</si>
  <si>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</si>
  <si>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</si>
  <si>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</si>
  <si>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</si>
  <si>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</si>
  <si>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</si>
  <si>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</si>
  <si>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</si>
  <si>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</si>
  <si>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</si>
  <si>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</si>
  <si>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</si>
  <si>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</si>
  <si>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</si>
  <si>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</si>
  <si>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</si>
  <si>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</si>
  <si>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</si>
  <si>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</si>
  <si>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</si>
  <si>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</si>
  <si>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</si>
  <si>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</si>
  <si>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</si>
  <si>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</si>
  <si>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</si>
  <si>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</si>
  <si>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</si>
  <si>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</si>
  <si>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</si>
  <si>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</si>
  <si>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</si>
  <si>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</si>
  <si>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</si>
  <si>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</si>
  <si>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</si>
  <si>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</si>
  <si>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</si>
  <si>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</si>
  <si>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</si>
  <si>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</si>
  <si>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</si>
  <si>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</si>
  <si>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</si>
  <si>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</si>
  <si>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</si>
  <si>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</si>
  <si>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</si>
  <si>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</si>
  <si>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</si>
  <si>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</si>
  <si>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</si>
  <si>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</si>
  <si>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</si>
  <si>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</si>
  <si>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</si>
  <si>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</si>
  <si>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</si>
  <si>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</si>
  <si>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</si>
  <si>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</si>
  <si>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</si>
  <si>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</si>
  <si>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</si>
  <si>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</si>
  <si>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</si>
  <si>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</si>
  <si>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</si>
  <si>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</si>
  <si>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</si>
  <si>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</si>
  <si>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</si>
  <si>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</si>
  <si>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</si>
  <si>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</si>
  <si>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</si>
  <si>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</si>
  <si>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</si>
  <si>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</si>
  <si>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</si>
  <si>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</si>
  <si>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</si>
  <si>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</si>
  <si>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</si>
  <si>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</si>
  <si>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</si>
  <si>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</si>
  <si>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</si>
  <si>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</si>
  <si>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</si>
  <si>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</si>
  <si>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</si>
  <si>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</si>
  <si>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</si>
  <si>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</si>
  <si>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</si>
  <si>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</si>
  <si>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</si>
  <si>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</si>
  <si>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</si>
  <si>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</si>
  <si>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</si>
  <si>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</si>
  <si>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</si>
  <si>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</si>
  <si>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</si>
  <si>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</si>
  <si>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</si>
  <si>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</si>
  <si>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</si>
  <si>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</si>
  <si>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</si>
  <si>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</si>
  <si>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</si>
  <si>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</si>
  <si>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</si>
  <si>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</si>
  <si>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</si>
  <si>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</si>
  <si>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</si>
  <si>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</si>
  <si>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</si>
  <si>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</si>
  <si>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</si>
  <si>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</si>
  <si>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</si>
  <si>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</si>
  <si>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</si>
  <si>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</si>
  <si>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</si>
  <si>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</si>
  <si>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</si>
  <si>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</si>
  <si>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</si>
  <si>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</si>
  <si>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</si>
  <si>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</si>
  <si>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</si>
  <si>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</si>
  <si>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</si>
  <si>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</si>
  <si>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</si>
  <si>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</si>
  <si>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</si>
  <si>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</si>
  <si>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</si>
  <si>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</si>
  <si>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</si>
  <si>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</si>
  <si>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</si>
  <si>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</si>
  <si>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</si>
  <si>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</si>
  <si>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</si>
  <si>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</si>
  <si>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</si>
  <si>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</si>
  <si>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</si>
  <si>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</si>
  <si>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</si>
  <si>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</si>
  <si>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</si>
  <si>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</si>
  <si>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</si>
  <si>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</si>
  <si>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</si>
  <si>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</si>
  <si>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</si>
  <si>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</si>
  <si>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</si>
  <si>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</si>
  <si>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</si>
  <si>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</si>
  <si>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</si>
  <si>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</si>
  <si>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</si>
  <si>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</si>
  <si>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</si>
  <si>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</si>
  <si>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</si>
  <si>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</si>
  <si>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</si>
  <si>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</si>
  <si>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</si>
  <si>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</si>
  <si>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</si>
  <si>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</si>
  <si>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</si>
  <si>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</si>
  <si>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</si>
  <si>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</si>
  <si>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</si>
  <si>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</si>
  <si>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</si>
  <si>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</si>
  <si>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</si>
  <si>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</si>
  <si>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</si>
  <si>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</si>
  <si>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</si>
  <si>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</si>
  <si>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</si>
  <si>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</si>
  <si>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</si>
  <si>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</si>
  <si>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</si>
  <si>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</si>
  <si>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</si>
  <si>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</si>
  <si>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</si>
  <si>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</si>
  <si>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</si>
  <si>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</si>
  <si>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</si>
  <si>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</si>
  <si>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</si>
  <si>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</si>
  <si>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</si>
  <si>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</si>
  <si>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</si>
  <si>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</si>
  <si>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</si>
  <si>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</si>
  <si>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</si>
  <si>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</si>
  <si>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</si>
  <si>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</si>
  <si>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</si>
  <si>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</si>
  <si>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</si>
  <si>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</si>
  <si>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</si>
  <si>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</si>
  <si>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</si>
  <si>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</si>
  <si>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</si>
  <si>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</si>
  <si>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</si>
  <si>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</si>
  <si>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</si>
  <si>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</si>
  <si>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</si>
  <si>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</si>
  <si>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</si>
  <si>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</si>
  <si>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</si>
  <si>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</si>
  <si>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</si>
  <si>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</si>
  <si>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</si>
  <si>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</si>
  <si>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</si>
  <si>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</si>
  <si>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</si>
  <si>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</si>
  <si>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</si>
  <si>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</si>
  <si>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</si>
  <si>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</si>
  <si>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</si>
  <si>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</si>
  <si>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</si>
  <si>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</si>
  <si>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</si>
  <si>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</si>
  <si>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</si>
  <si>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</si>
  <si>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</si>
  <si>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</si>
  <si>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</si>
  <si>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</si>
  <si>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</si>
  <si>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</si>
  <si>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</si>
  <si>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</si>
  <si>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</si>
  <si>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</si>
  <si>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</si>
  <si>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</si>
  <si>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</si>
  <si>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</si>
  <si>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</si>
  <si>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</si>
  <si>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</si>
  <si>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</si>
  <si>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</si>
  <si>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</si>
  <si>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</si>
  <si>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</si>
  <si>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</si>
  <si>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</si>
  <si>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</si>
  <si>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</si>
  <si>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</si>
  <si>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</si>
  <si>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</si>
  <si>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</si>
  <si>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</si>
  <si>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</si>
  <si>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</si>
  <si>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</si>
  <si>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</si>
  <si>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</si>
  <si>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</si>
  <si>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</si>
  <si>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</si>
  <si>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</si>
  <si>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</si>
  <si>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</si>
  <si>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</si>
  <si>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</si>
  <si>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</si>
  <si>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</si>
  <si>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</si>
  <si>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</si>
  <si>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</si>
  <si>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</si>
  <si>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</si>
  <si>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</si>
  <si>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</si>
  <si>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</si>
  <si>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</si>
  <si>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</si>
  <si>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</si>
  <si>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</si>
  <si>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</si>
  <si>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</si>
  <si>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</si>
  <si>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</si>
  <si>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</si>
  <si>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</si>
  <si>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</si>
  <si>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</si>
  <si>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</si>
  <si>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</si>
  <si>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</si>
  <si>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</si>
  <si>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</si>
  <si>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</si>
  <si>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</si>
  <si>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</si>
  <si>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</si>
  <si>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</si>
  <si>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</si>
  <si>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</si>
  <si>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</si>
  <si>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</si>
  <si>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</si>
  <si>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</si>
  <si>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</si>
  <si>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</si>
  <si>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</si>
  <si>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</si>
  <si>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</si>
  <si>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</si>
  <si>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</si>
  <si>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</si>
  <si>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</si>
  <si>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</si>
  <si>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</si>
  <si>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</si>
  <si>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</si>
  <si>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</si>
  <si>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</si>
  <si>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</si>
  <si>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</si>
  <si>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</si>
  <si>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</si>
  <si>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</si>
  <si>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</si>
  <si>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</si>
  <si>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</si>
  <si>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</si>
  <si>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</si>
  <si>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</si>
  <si>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</si>
  <si>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</si>
  <si>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</si>
  <si>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</si>
  <si>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</si>
  <si>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</si>
  <si>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</si>
  <si>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</si>
  <si>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</si>
  <si>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</si>
  <si>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</si>
  <si>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</si>
  <si>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</si>
  <si>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</si>
  <si>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</si>
  <si>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</si>
  <si>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</si>
  <si>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</si>
  <si>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</si>
  <si>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</si>
  <si>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</si>
  <si>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</si>
  <si>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</si>
  <si>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</si>
  <si>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</si>
  <si>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</si>
  <si>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</si>
  <si>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</si>
  <si>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</si>
  <si>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</si>
  <si>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</si>
  <si>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</si>
  <si>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</si>
  <si>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</si>
  <si>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</si>
  <si>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</si>
  <si>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</si>
  <si>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</si>
  <si>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</si>
  <si>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</si>
  <si>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</si>
  <si>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</si>
  <si>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</si>
  <si>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</si>
  <si>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</si>
  <si>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</si>
  <si>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</si>
  <si>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</si>
  <si>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</si>
  <si>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</si>
  <si>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</si>
  <si>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</si>
  <si>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</si>
  <si>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</si>
  <si>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</si>
  <si>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</si>
  <si>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</si>
  <si>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</si>
  <si>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</si>
  <si>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</si>
  <si>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</si>
  <si>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</si>
  <si>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</si>
  <si>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</si>
  <si>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</si>
  <si>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</si>
  <si>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</si>
  <si>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</si>
  <si>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</si>
  <si>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</si>
  <si>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</si>
  <si>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</si>
  <si>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</si>
  <si>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</si>
  <si>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</si>
  <si>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</si>
  <si>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</si>
  <si>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</si>
  <si>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</si>
  <si>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</si>
  <si>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</si>
  <si>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</si>
  <si>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</si>
  <si>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</si>
  <si>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</si>
  <si>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</si>
  <si>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</si>
  <si>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</si>
  <si>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</si>
  <si>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</si>
  <si>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</si>
  <si>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</si>
  <si>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</si>
  <si>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</si>
  <si>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</si>
  <si>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</si>
  <si>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</si>
  <si>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</si>
  <si>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</si>
  <si>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</si>
  <si>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</si>
  <si>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</si>
  <si>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</si>
  <si>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</si>
  <si>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</si>
  <si>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</si>
  <si>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</si>
  <si>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</si>
  <si>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</si>
  <si>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</si>
  <si>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</si>
  <si>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</si>
  <si>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</si>
  <si>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</si>
  <si>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</si>
  <si>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</si>
  <si>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</si>
  <si>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</si>
  <si>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</si>
  <si>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</si>
  <si>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</si>
  <si>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</si>
  <si>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</si>
  <si>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</si>
  <si>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</si>
  <si>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</si>
  <si>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</si>
  <si>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</si>
  <si>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</si>
  <si>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</si>
  <si>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</si>
  <si>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</si>
  <si>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</si>
  <si>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</si>
  <si>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</si>
  <si>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</si>
  <si>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</si>
  <si>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</si>
  <si>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</si>
  <si>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</si>
  <si>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</si>
  <si>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</si>
  <si>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</si>
  <si>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</si>
  <si>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</si>
  <si>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</si>
  <si>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</si>
  <si>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</si>
  <si>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</si>
  <si>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</si>
  <si>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</si>
  <si>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</si>
  <si>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</si>
  <si>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</si>
  <si>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</si>
  <si>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</si>
  <si>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</si>
  <si>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</si>
  <si>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</si>
  <si>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</si>
  <si>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</si>
  <si>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</si>
  <si>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</si>
  <si>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</si>
  <si>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</si>
  <si>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</si>
  <si>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</si>
  <si>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</si>
  <si>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</si>
  <si>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</si>
  <si>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</si>
  <si>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</si>
  <si>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</si>
  <si>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</si>
  <si>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</si>
  <si>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</si>
  <si>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</si>
  <si>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</si>
  <si>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</si>
  <si>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</si>
  <si>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</si>
  <si>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</si>
  <si>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</si>
  <si>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</si>
  <si>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</si>
  <si>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</si>
  <si>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</si>
  <si>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</si>
  <si>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</si>
  <si>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</si>
  <si>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</si>
  <si>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</si>
  <si>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</si>
  <si>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</si>
  <si>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</si>
  <si>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</si>
  <si>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</si>
  <si>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</si>
  <si>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</si>
  <si>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</si>
  <si>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</si>
  <si>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</si>
  <si>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</si>
  <si>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</si>
  <si>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</si>
  <si>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</si>
  <si>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</si>
  <si>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</si>
  <si>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</si>
  <si>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</si>
  <si>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</si>
  <si>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</si>
  <si>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</si>
  <si>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</si>
  <si>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</si>
  <si>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</si>
  <si>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</si>
  <si>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</si>
  <si>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</si>
  <si>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</si>
  <si>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</si>
  <si>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</si>
  <si>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</si>
  <si>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</si>
  <si>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</si>
  <si>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</si>
  <si>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</si>
  <si>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</si>
  <si>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</si>
  <si>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</si>
  <si>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</si>
  <si>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</si>
  <si>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</si>
  <si>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</si>
  <si>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</si>
  <si>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</si>
  <si>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</si>
  <si>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</si>
  <si>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</si>
  <si>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</si>
  <si>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</si>
  <si>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</si>
  <si>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</si>
  <si>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</si>
  <si>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</si>
  <si>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</si>
  <si>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</si>
  <si>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</si>
  <si>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</si>
  <si>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</si>
  <si>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</si>
  <si>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</si>
  <si>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</si>
  <si>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</si>
  <si>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</si>
  <si>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</si>
  <si>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</si>
  <si>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</si>
  <si>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</si>
  <si>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</si>
  <si>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</si>
  <si>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</si>
  <si>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</si>
  <si>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</si>
  <si>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</si>
  <si>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</si>
  <si>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</si>
  <si>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</si>
  <si>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</si>
  <si>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</si>
  <si>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</si>
  <si>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</si>
  <si>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</si>
  <si>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</si>
  <si>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</si>
  <si>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</si>
  <si>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</si>
  <si>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</si>
  <si>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</si>
  <si>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</si>
  <si>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</si>
  <si>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</si>
  <si>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</si>
  <si>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</si>
  <si>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</si>
  <si>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</si>
  <si>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</si>
  <si>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</si>
  <si>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</si>
  <si>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</si>
  <si>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</si>
  <si>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</si>
  <si>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</si>
  <si>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</si>
  <si>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</si>
  <si>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</si>
  <si>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</si>
  <si>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</si>
  <si>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</si>
  <si>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</si>
  <si>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</si>
  <si>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</si>
  <si>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</si>
  <si>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</si>
  <si>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</si>
  <si>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</si>
  <si>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</si>
  <si>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</si>
  <si>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</si>
  <si>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</si>
  <si>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</si>
  <si>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</si>
  <si>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</si>
  <si>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</si>
  <si>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</si>
  <si>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</si>
  <si>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</si>
  <si>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</si>
  <si>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</si>
  <si>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</si>
  <si>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</si>
  <si>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</si>
  <si>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</si>
  <si>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</si>
  <si>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</si>
  <si>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</si>
  <si>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</si>
  <si>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</si>
  <si>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</si>
  <si>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</si>
  <si>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</si>
  <si>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</si>
  <si>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</si>
  <si>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</si>
  <si>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</si>
  <si>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</si>
  <si>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</si>
  <si>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</si>
  <si>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</si>
  <si>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</si>
  <si>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</si>
  <si>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</si>
  <si>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</si>
  <si>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</si>
  <si>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</si>
  <si>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</si>
  <si>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</si>
  <si>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</si>
  <si>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</si>
  <si>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</si>
  <si>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</si>
  <si>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</si>
  <si>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</si>
  <si>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</si>
  <si>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</si>
  <si>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</si>
  <si>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</si>
  <si>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</si>
  <si>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</si>
  <si>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</si>
  <si>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</si>
  <si>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</si>
  <si>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</si>
  <si>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</si>
  <si>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</si>
  <si>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</si>
  <si>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</si>
  <si>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</si>
  <si>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</si>
  <si>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</si>
  <si>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</si>
  <si>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</si>
  <si>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</si>
  <si>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</si>
  <si>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</si>
  <si>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</si>
  <si>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</si>
  <si>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</si>
  <si>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</si>
  <si>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</si>
  <si>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</si>
  <si>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</si>
  <si>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</si>
  <si>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</si>
  <si>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</si>
  <si>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</si>
  <si>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</si>
  <si>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</si>
  <si>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</si>
  <si>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</si>
  <si>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</si>
  <si>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</si>
  <si>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</si>
  <si>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</si>
  <si>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</si>
  <si>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</si>
  <si>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</si>
  <si>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</si>
  <si>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</si>
  <si>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</si>
  <si>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</si>
  <si>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</si>
  <si>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</si>
  <si>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</si>
  <si>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</si>
  <si>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</si>
  <si>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</si>
  <si>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</si>
  <si>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</si>
  <si>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</si>
  <si>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</si>
  <si>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</si>
  <si>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</si>
  <si>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</si>
  <si>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</si>
  <si>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</si>
  <si>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</si>
  <si>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</si>
  <si>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</si>
  <si>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</si>
  <si>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</si>
  <si>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</si>
  <si>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</si>
  <si>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</si>
  <si>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</si>
  <si>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</si>
  <si>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</si>
  <si>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</si>
  <si>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</si>
  <si>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</si>
  <si>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</si>
  <si>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</si>
  <si>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</si>
  <si>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</si>
  <si>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</si>
  <si>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</si>
  <si>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</si>
  <si>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</si>
  <si>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</si>
  <si>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</si>
  <si>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</si>
  <si>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</si>
  <si>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</si>
  <si>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</si>
  <si>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</si>
  <si>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</si>
  <si>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</si>
  <si>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</si>
  <si>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</si>
  <si>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</si>
  <si>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</si>
  <si>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</si>
  <si>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</si>
  <si>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</si>
  <si>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</si>
  <si>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</si>
  <si>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</si>
  <si>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</si>
  <si>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</si>
  <si>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</si>
  <si>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</si>
  <si>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</si>
  <si>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</si>
  <si>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</si>
  <si>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</si>
  <si>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</si>
  <si>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</si>
  <si>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</si>
  <si>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</si>
  <si>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</si>
  <si>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</si>
  <si>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</si>
  <si>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</si>
  <si>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</si>
  <si>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</si>
  <si>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</si>
  <si>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</si>
  <si>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</si>
  <si>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</si>
  <si>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</si>
  <si>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</si>
  <si>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</si>
  <si>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</si>
  <si>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</si>
  <si>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</si>
  <si>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</si>
  <si>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</si>
  <si>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</si>
  <si>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</si>
  <si>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</si>
  <si>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</si>
  <si>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</si>
  <si>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</si>
  <si>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</si>
  <si>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</si>
  <si>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</si>
  <si>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</si>
  <si>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</si>
  <si>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</si>
  <si>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</si>
  <si>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</si>
  <si>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</si>
  <si>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</si>
  <si>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</si>
  <si>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</si>
  <si>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</si>
  <si>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</si>
  <si>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</si>
  <si>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</si>
  <si>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</si>
  <si>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</si>
  <si>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</si>
  <si>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</si>
  <si>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</si>
  <si>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</si>
  <si>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</si>
  <si>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</si>
  <si>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</si>
  <si>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</si>
  <si>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</si>
  <si>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</si>
  <si>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</si>
  <si>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</si>
  <si>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</si>
  <si>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</si>
  <si>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</si>
  <si>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</si>
  <si>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</si>
  <si>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</si>
  <si>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</si>
  <si>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</si>
  <si>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</si>
  <si>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</si>
  <si>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</si>
  <si>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</si>
  <si>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</si>
  <si>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</si>
  <si>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</si>
  <si>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</si>
  <si>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</si>
  <si>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</si>
  <si>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</si>
  <si>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</si>
  <si>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</si>
  <si>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</si>
  <si>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</si>
  <si>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</si>
  <si>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</si>
  <si>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</si>
  <si>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</si>
  <si>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</si>
  <si>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</si>
  <si>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</si>
  <si>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</si>
  <si>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</si>
  <si>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</si>
  <si>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</si>
  <si>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</si>
  <si>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</si>
  <si>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</si>
  <si>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</si>
  <si>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</si>
  <si>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</si>
  <si>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</si>
  <si>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</si>
  <si>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</si>
  <si>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</si>
  <si>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</si>
  <si>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</si>
  <si>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</si>
  <si>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</si>
  <si>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</si>
  <si>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</si>
  <si>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</si>
  <si>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</si>
  <si>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</si>
  <si>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</si>
  <si>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</si>
  <si>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</si>
  <si>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</si>
  <si>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</si>
  <si>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</si>
  <si>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</si>
  <si>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</si>
  <si>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</si>
  <si>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</si>
  <si>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</si>
  <si>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</si>
  <si>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</si>
  <si>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</si>
  <si>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</si>
  <si>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</si>
  <si>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</si>
  <si>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</si>
  <si>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</si>
  <si>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</si>
  <si>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</si>
  <si>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</si>
  <si>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</si>
  <si>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</si>
  <si>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</si>
  <si>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</si>
  <si>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</si>
  <si>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</si>
  <si>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</si>
  <si>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</si>
  <si>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</si>
  <si>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</si>
  <si>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</si>
  <si>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</si>
  <si>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</si>
  <si>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</si>
  <si>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</si>
  <si>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</si>
  <si>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</si>
  <si>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</si>
  <si>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</si>
  <si>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</si>
  <si>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</si>
  <si>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</si>
  <si>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</si>
  <si>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</si>
  <si>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</si>
  <si>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</si>
  <si>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</si>
  <si>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</si>
  <si>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</si>
  <si>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</si>
  <si>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</si>
  <si>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</si>
  <si>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</si>
  <si>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</si>
  <si>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</si>
  <si>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</si>
  <si>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</si>
  <si>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</si>
  <si>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</si>
  <si>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</si>
  <si>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</si>
  <si>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</si>
  <si>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</si>
  <si>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</si>
  <si>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</si>
  <si>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</si>
  <si>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</si>
  <si>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</si>
  <si>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</si>
  <si>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</si>
  <si>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</si>
  <si>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</si>
  <si>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</si>
  <si>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</si>
  <si>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</si>
  <si>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</si>
  <si>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</si>
  <si>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</si>
  <si>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</si>
  <si>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</si>
  <si>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</si>
  <si>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</si>
  <si>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</si>
  <si>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</si>
  <si>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</si>
  <si>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</si>
  <si>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</si>
  <si>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</si>
  <si>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</si>
  <si>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</si>
  <si>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</si>
  <si>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</si>
  <si>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</si>
  <si>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</si>
  <si>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</si>
  <si>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</si>
  <si>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</si>
  <si>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</si>
  <si>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</si>
  <si>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</si>
  <si>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</si>
  <si>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</si>
  <si>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</si>
  <si>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</si>
  <si>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</si>
  <si>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</si>
  <si>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</si>
  <si>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</si>
  <si>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</si>
  <si>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</si>
  <si>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</si>
  <si>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</si>
  <si>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</si>
  <si>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</si>
  <si>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</si>
  <si>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</si>
  <si>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</si>
  <si>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</si>
  <si>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</si>
  <si>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</si>
  <si>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</si>
  <si>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</si>
  <si>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</si>
  <si>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</si>
  <si>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</si>
  <si>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</si>
  <si>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</si>
  <si>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</si>
  <si>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</si>
  <si>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</si>
  <si>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</si>
  <si>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</si>
  <si>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</si>
  <si>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</si>
  <si>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</si>
  <si>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</si>
  <si>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</si>
  <si>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</si>
  <si>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</si>
  <si>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</si>
  <si>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</si>
  <si>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</si>
  <si>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</si>
  <si>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</si>
  <si>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</si>
  <si>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</si>
  <si>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</si>
  <si>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</si>
  <si>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</si>
  <si>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</si>
  <si>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</si>
  <si>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</si>
  <si>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</si>
  <si>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</si>
  <si>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</si>
  <si>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</si>
  <si>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</si>
  <si>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</si>
  <si>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</si>
  <si>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</si>
  <si>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</si>
  <si>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</si>
  <si>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</si>
  <si>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</si>
  <si>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</si>
  <si>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</si>
  <si>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</si>
  <si>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</si>
  <si>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</si>
  <si>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</si>
  <si>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</si>
  <si>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</si>
  <si>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</si>
  <si>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</si>
  <si>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</si>
  <si>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</si>
  <si>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</si>
  <si>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</si>
  <si>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</si>
  <si>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</si>
  <si>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</si>
  <si>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</si>
  <si>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</si>
  <si>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</si>
  <si>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</si>
  <si>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</si>
  <si>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</si>
  <si>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</si>
  <si>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</si>
  <si>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</si>
  <si>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</si>
  <si>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</si>
  <si>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</si>
  <si>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</si>
  <si>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</si>
  <si>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</si>
  <si>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</si>
  <si>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</si>
  <si>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</si>
  <si>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</si>
  <si>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</si>
  <si>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</si>
  <si>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</si>
  <si>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</si>
  <si>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</si>
  <si>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</si>
  <si>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</si>
  <si>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</si>
  <si>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</si>
  <si>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</si>
  <si>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</si>
  <si>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</si>
  <si>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</si>
  <si>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</si>
  <si>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</si>
  <si>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</si>
  <si>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</si>
  <si>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</si>
  <si>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</si>
  <si>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</si>
  <si>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</si>
  <si>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</si>
  <si>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</si>
  <si>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</si>
  <si>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</si>
  <si>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</si>
  <si>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</si>
  <si>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</si>
  <si>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</si>
  <si>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</si>
  <si>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</si>
  <si>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</si>
  <si>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</si>
  <si>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</si>
  <si>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</si>
  <si>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</si>
  <si>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</si>
  <si>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</si>
  <si>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</si>
  <si>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</si>
  <si>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</si>
  <si>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</si>
  <si>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</si>
  <si>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</si>
  <si>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</si>
  <si>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</si>
  <si>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</si>
  <si>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</si>
  <si>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</si>
  <si>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</si>
  <si>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</si>
  <si>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</si>
  <si>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</si>
  <si>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</si>
  <si>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</si>
  <si>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</si>
  <si>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</si>
  <si>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</si>
  <si>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</si>
  <si>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</si>
  <si>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</si>
  <si>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</si>
  <si>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</si>
  <si>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</si>
  <si>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</si>
  <si>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</si>
  <si>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</si>
  <si>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</si>
  <si>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</si>
  <si>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</si>
  <si>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</si>
  <si>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</si>
  <si>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</si>
  <si>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</si>
  <si>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</si>
  <si>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</si>
  <si>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</si>
  <si>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</si>
  <si>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</si>
  <si>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</si>
  <si>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</si>
  <si>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</si>
  <si>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</si>
  <si>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</si>
  <si>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</si>
  <si>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</si>
  <si>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</si>
  <si>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</si>
  <si>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</si>
  <si>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</si>
  <si>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</si>
  <si>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</si>
  <si>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</si>
  <si>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</si>
  <si>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</si>
  <si>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</si>
  <si>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</si>
  <si>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</si>
  <si>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</si>
  <si>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</si>
  <si>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</si>
  <si>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</si>
  <si>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</si>
  <si>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</si>
  <si>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</si>
  <si>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</si>
  <si>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</si>
  <si>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</si>
  <si>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</si>
  <si>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</si>
  <si>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</si>
  <si>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</si>
  <si>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</si>
  <si>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</si>
  <si>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</si>
  <si>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</si>
  <si>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</si>
  <si>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</si>
  <si>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</si>
  <si>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</si>
  <si>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</si>
  <si>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</si>
  <si>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</si>
  <si>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</si>
  <si>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</si>
  <si>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</si>
  <si>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</si>
  <si>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</si>
  <si>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</si>
  <si>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</si>
  <si>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</si>
  <si>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</si>
  <si>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</si>
  <si>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</si>
  <si>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</si>
  <si>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</si>
  <si>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</si>
  <si>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</si>
  <si>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</si>
  <si>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</si>
  <si>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</si>
  <si>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</si>
  <si>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</si>
  <si>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</si>
  <si>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</si>
  <si>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</si>
  <si>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</si>
  <si>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</si>
  <si>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</si>
  <si>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</si>
  <si>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</si>
  <si>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</si>
  <si>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</si>
  <si>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</si>
  <si>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</si>
  <si>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</si>
  <si>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</si>
  <si>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</si>
  <si>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</si>
  <si>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</si>
  <si>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</si>
  <si>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</si>
  <si>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</si>
  <si>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</si>
  <si>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</si>
  <si>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</si>
  <si>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</si>
  <si>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</si>
  <si>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</si>
  <si>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</si>
  <si>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</si>
  <si>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</si>
  <si>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</si>
  <si>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</si>
  <si>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</si>
  <si>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</si>
  <si>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</si>
  <si>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</si>
  <si>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</si>
  <si>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</si>
  <si>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</si>
  <si>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</si>
  <si>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</si>
  <si>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</si>
  <si>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</si>
  <si>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</si>
  <si>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</si>
  <si>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</si>
  <si>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</si>
  <si>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</si>
  <si>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</si>
  <si>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</si>
  <si>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</si>
  <si>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</si>
  <si>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</si>
  <si>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</si>
  <si>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</si>
  <si>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</si>
  <si>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</si>
  <si>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</si>
  <si>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</si>
  <si>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</si>
  <si>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</si>
  <si>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</si>
  <si>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</si>
  <si>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</si>
  <si>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</si>
  <si>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</si>
  <si>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</si>
  <si>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</si>
  <si>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</si>
  <si>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</si>
  <si>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</si>
  <si>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</si>
  <si>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</si>
  <si>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</si>
  <si>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</si>
  <si>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</si>
  <si>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</si>
  <si>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</si>
  <si>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</si>
  <si>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</si>
  <si>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</si>
  <si>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</si>
  <si>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</si>
  <si>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</si>
  <si>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</si>
  <si>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</si>
  <si>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</si>
  <si>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</si>
  <si>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</si>
  <si>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</si>
  <si>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</si>
  <si>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</si>
  <si>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</si>
  <si>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</si>
  <si>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</si>
  <si>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</si>
  <si>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</si>
  <si>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</si>
  <si>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</si>
  <si>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</si>
  <si>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</si>
  <si>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</si>
  <si>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</si>
  <si>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</si>
  <si>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</si>
  <si>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</si>
  <si>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</si>
  <si>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</si>
  <si>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</si>
  <si>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</si>
  <si>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</si>
  <si>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</si>
  <si>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</si>
  <si>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</si>
  <si>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</si>
  <si>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</si>
  <si>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</si>
  <si>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</si>
  <si>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</si>
  <si>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</si>
  <si>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</si>
  <si>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</si>
  <si>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</si>
  <si>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</si>
  <si>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</si>
  <si>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</si>
  <si>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</si>
  <si>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</si>
  <si>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</si>
  <si>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</si>
  <si>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</si>
  <si>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</si>
  <si>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</si>
  <si>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</si>
  <si>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</si>
  <si>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</si>
  <si>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</si>
  <si>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</si>
  <si>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</si>
  <si>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</si>
  <si>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</si>
  <si>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</si>
  <si>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</si>
  <si>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</si>
  <si>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</si>
  <si>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</si>
  <si>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</si>
  <si>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</si>
  <si>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</si>
  <si>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</si>
  <si>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</si>
  <si>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</si>
  <si>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</si>
  <si>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</si>
  <si>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</si>
  <si>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</si>
  <si>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</si>
  <si>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</si>
  <si>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</si>
  <si>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</si>
  <si>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</si>
  <si>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</si>
  <si>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</si>
  <si>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</si>
  <si>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</si>
  <si>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</si>
  <si>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</si>
  <si>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</si>
  <si>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</si>
  <si>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</si>
  <si>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</si>
  <si>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</si>
  <si>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</si>
  <si>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</si>
  <si>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</si>
  <si>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</si>
  <si>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</si>
  <si>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</si>
  <si>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</si>
  <si>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</si>
  <si>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</si>
  <si>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</si>
  <si>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</si>
  <si>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</si>
  <si>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</si>
  <si>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</si>
  <si>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</si>
  <si>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</si>
  <si>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</si>
  <si>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</si>
  <si>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</si>
  <si>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</si>
  <si>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</si>
  <si>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</si>
  <si>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</si>
  <si>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</si>
  <si>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</si>
  <si>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</si>
  <si>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</si>
  <si>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</si>
  <si>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</si>
  <si>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</si>
  <si>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</si>
  <si>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</si>
  <si>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</si>
  <si>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</si>
  <si>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</si>
  <si>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</si>
  <si>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</si>
  <si>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</si>
  <si>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</si>
  <si>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</si>
  <si>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</si>
  <si>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</si>
  <si>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</si>
  <si>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</si>
  <si>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</si>
  <si>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</si>
  <si>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</si>
  <si>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</si>
  <si>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</si>
  <si>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</si>
  <si>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</si>
  <si>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</si>
  <si>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</si>
  <si>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</si>
  <si>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</si>
  <si>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</si>
  <si>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</si>
  <si>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</si>
  <si>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</si>
  <si>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</si>
  <si>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</si>
  <si>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</si>
  <si>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</si>
  <si>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</si>
  <si>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</si>
  <si>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</si>
  <si>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</si>
  <si>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</si>
  <si>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</si>
  <si>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</si>
  <si>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</si>
  <si>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</si>
  <si>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</si>
  <si>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</si>
  <si>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</si>
  <si>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</si>
  <si>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</si>
  <si>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</si>
  <si>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</si>
  <si>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</si>
  <si>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</si>
  <si>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</si>
  <si>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</si>
  <si>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</si>
  <si>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</si>
  <si>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</si>
  <si>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</si>
  <si>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</si>
  <si>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</si>
  <si>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</si>
  <si>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</si>
  <si>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</si>
  <si>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</si>
  <si>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</si>
  <si>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</si>
  <si>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</si>
  <si>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</si>
  <si>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</si>
  <si>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</si>
  <si>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</si>
  <si>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</si>
  <si>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</si>
  <si>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</si>
  <si>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</si>
  <si>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</si>
  <si>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</si>
  <si>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</si>
  <si>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</si>
  <si>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</si>
  <si>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</si>
  <si>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</si>
  <si>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</si>
  <si>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</si>
  <si>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</si>
  <si>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</si>
  <si>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</si>
  <si>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</si>
  <si>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</si>
  <si>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</si>
  <si>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</si>
  <si>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</si>
  <si>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</si>
  <si>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</si>
  <si>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</si>
  <si>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</si>
  <si>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</si>
  <si>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</si>
  <si>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</si>
  <si>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</si>
  <si>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</si>
  <si>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</si>
  <si>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</si>
  <si>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</si>
  <si>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</si>
  <si>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</si>
  <si>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</si>
  <si>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</si>
  <si>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</si>
  <si>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</si>
  <si>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</si>
  <si>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</si>
  <si>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</si>
  <si>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</si>
  <si>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</si>
  <si>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</si>
  <si>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</si>
  <si>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</si>
  <si>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</si>
  <si>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</si>
  <si>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</si>
  <si>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</si>
  <si>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</si>
  <si>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</si>
  <si>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</si>
  <si>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</si>
  <si>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</si>
  <si>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</si>
  <si>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</si>
  <si>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</si>
  <si>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</si>
  <si>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</si>
  <si>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</si>
  <si>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</si>
  <si>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</si>
  <si>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</si>
  <si>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</si>
  <si>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</si>
  <si>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</si>
  <si>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</si>
  <si>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</si>
  <si>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</si>
  <si>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</si>
  <si>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</si>
  <si>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</si>
  <si>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</si>
  <si>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</si>
  <si>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</si>
  <si>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</si>
  <si>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</si>
  <si>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</si>
  <si>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</si>
  <si>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</si>
  <si>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</si>
  <si>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</si>
  <si>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</si>
  <si>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</si>
  <si>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</si>
  <si>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</si>
  <si>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</si>
  <si>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</si>
  <si>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</si>
  <si>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</si>
  <si>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</si>
  <si>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</si>
  <si>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</si>
  <si>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</si>
  <si>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</si>
  <si>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</si>
  <si>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</si>
  <si>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</si>
  <si>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</si>
  <si>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</si>
  <si>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</si>
  <si>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</si>
  <si>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</si>
  <si>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</si>
  <si>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</si>
  <si>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</si>
  <si>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</si>
  <si>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</si>
  <si>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</si>
  <si>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</si>
  <si>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</si>
  <si>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</si>
  <si>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</si>
  <si>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</si>
  <si>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</si>
  <si>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</si>
  <si>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</si>
  <si>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</si>
  <si>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</si>
  <si>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</si>
  <si>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</si>
  <si>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</si>
  <si>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</si>
  <si>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</si>
  <si>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</si>
  <si>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</si>
  <si>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</si>
  <si>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</si>
  <si>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</si>
  <si>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</si>
  <si>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</si>
  <si>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</si>
  <si>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</si>
  <si>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</si>
  <si>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</si>
  <si>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</si>
  <si>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</si>
  <si>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</si>
  <si>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</si>
  <si>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</si>
  <si>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</si>
  <si>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</si>
  <si>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</si>
  <si>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</si>
  <si>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</si>
  <si>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</si>
  <si>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</si>
  <si>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</si>
  <si>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</si>
  <si>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</si>
  <si>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</si>
  <si>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</si>
  <si>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</si>
  <si>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</si>
  <si>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</si>
  <si>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</si>
  <si>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</si>
  <si>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</si>
  <si>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</si>
  <si>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</si>
  <si>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</si>
  <si>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</si>
  <si>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</si>
  <si>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</si>
  <si>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</si>
  <si>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</si>
  <si>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</si>
  <si>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</si>
  <si>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</si>
  <si>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</si>
  <si>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</si>
  <si>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</si>
  <si>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</si>
  <si>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</si>
  <si>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</si>
  <si>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</si>
  <si>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</si>
  <si>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</si>
  <si>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</si>
  <si>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</si>
  <si>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</si>
  <si>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</si>
  <si>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</si>
  <si>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</si>
  <si>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</si>
  <si>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</si>
  <si>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</si>
  <si>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</si>
  <si>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</si>
  <si>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</si>
  <si>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</si>
  <si>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</si>
  <si>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</si>
  <si>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</si>
  <si>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</si>
  <si>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</si>
  <si>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</si>
  <si>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</si>
  <si>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</si>
  <si>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</si>
  <si>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</si>
  <si>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</si>
  <si>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</si>
  <si>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</si>
  <si>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</si>
  <si>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</si>
  <si>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</si>
  <si>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</si>
  <si>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</si>
  <si>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</si>
  <si>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</si>
  <si>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</si>
  <si>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</si>
  <si>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</si>
  <si>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</si>
  <si>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</si>
  <si>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</si>
  <si>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</si>
  <si>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</si>
  <si>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</si>
  <si>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</si>
  <si>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</si>
  <si>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</si>
  <si>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</si>
  <si>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</si>
  <si>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</si>
  <si>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</si>
  <si>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</si>
  <si>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</si>
  <si>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</si>
  <si>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</si>
  <si>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</si>
  <si>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</si>
  <si>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</si>
  <si>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</si>
  <si>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</si>
  <si>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</si>
  <si>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</si>
  <si>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</si>
  <si>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</si>
  <si>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</si>
  <si>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</si>
  <si>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</si>
  <si>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</si>
  <si>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</si>
  <si>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</si>
  <si>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</si>
  <si>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</si>
  <si>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</si>
  <si>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</si>
  <si>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</si>
  <si>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</si>
  <si>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</si>
  <si>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</si>
  <si>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</si>
  <si>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</si>
  <si>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</si>
  <si>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</si>
  <si>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</si>
  <si>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</si>
  <si>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</si>
  <si>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</si>
  <si>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</si>
  <si>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</si>
  <si>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</si>
  <si>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</si>
  <si>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</si>
  <si>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</si>
  <si>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</si>
  <si>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</si>
  <si>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</si>
  <si>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</si>
  <si>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</si>
  <si>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</si>
  <si>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</si>
  <si>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</si>
  <si>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</si>
  <si>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</si>
  <si>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</si>
  <si>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</si>
  <si>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</si>
  <si>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</si>
  <si>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</si>
  <si>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</si>
  <si>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</si>
  <si>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</si>
  <si>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</si>
  <si>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</si>
  <si>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</si>
  <si>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</si>
  <si>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</si>
  <si>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</si>
  <si>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</si>
  <si>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</si>
  <si>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</si>
  <si>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</si>
  <si>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</si>
  <si>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</si>
  <si>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</si>
  <si>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</si>
  <si>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</si>
  <si>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</si>
  <si>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</si>
  <si>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</si>
  <si>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</si>
  <si>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</si>
  <si>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</si>
  <si>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</si>
  <si>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</si>
  <si>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</si>
  <si>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</si>
  <si>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</si>
  <si>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</si>
  <si>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</si>
  <si>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</si>
  <si>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</si>
  <si>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</si>
  <si>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</si>
  <si>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</si>
  <si>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</si>
  <si>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</si>
  <si>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</si>
  <si>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</si>
  <si>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</si>
  <si>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</si>
  <si>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</si>
  <si>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</si>
  <si>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</si>
  <si>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</si>
  <si>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</si>
  <si>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</si>
  <si>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</si>
  <si>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</si>
  <si>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</si>
  <si>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</si>
  <si>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</si>
  <si>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</si>
  <si>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</si>
  <si>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</si>
  <si>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</si>
  <si>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</si>
  <si>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</si>
  <si>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</si>
  <si>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</si>
  <si>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</si>
  <si>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</si>
  <si>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</si>
  <si>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</si>
  <si>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</si>
  <si>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</si>
  <si>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</si>
  <si>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</si>
  <si>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</si>
  <si>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</si>
  <si>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</si>
  <si>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</si>
  <si>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</si>
  <si>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</si>
  <si>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</si>
  <si>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</si>
  <si>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</si>
  <si>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</si>
  <si>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</si>
  <si>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</si>
  <si>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</si>
  <si>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</si>
  <si>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</si>
  <si>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</si>
  <si>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</si>
  <si>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</si>
  <si>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</si>
  <si>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</si>
  <si>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</si>
  <si>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</si>
  <si>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</si>
  <si>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</si>
  <si>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</si>
  <si>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</si>
  <si>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</si>
  <si>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</si>
  <si>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</si>
  <si>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</si>
  <si>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</si>
  <si>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</si>
  <si>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</si>
  <si>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</si>
  <si>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</si>
  <si>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</si>
  <si>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</si>
  <si>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</si>
  <si>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</si>
  <si>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</si>
  <si>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</si>
  <si>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</si>
  <si>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</si>
  <si>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</si>
  <si>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</si>
  <si>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</si>
  <si>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</si>
  <si>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</si>
  <si>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</si>
  <si>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</si>
  <si>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</si>
  <si>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</si>
  <si>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</si>
  <si>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</si>
  <si>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</si>
  <si>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</si>
  <si>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</si>
  <si>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</si>
  <si>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</si>
  <si>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</si>
  <si>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</si>
  <si>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</si>
  <si>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</si>
  <si>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</si>
  <si>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</si>
  <si>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</si>
  <si>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</si>
  <si>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</si>
  <si>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</si>
  <si>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</si>
  <si>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</si>
  <si>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</si>
  <si>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</si>
  <si>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</si>
  <si>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</si>
  <si>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</si>
  <si>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</si>
  <si>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</si>
  <si>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</si>
  <si>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</si>
  <si>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</si>
  <si>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</si>
  <si>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</si>
  <si>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</si>
  <si>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</si>
  <si>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</si>
  <si>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</si>
  <si>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</si>
  <si>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</si>
  <si>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</si>
  <si>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</si>
  <si>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</si>
  <si>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</si>
  <si>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</si>
  <si>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</si>
  <si>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</si>
  <si>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</si>
  <si>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</si>
  <si>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</si>
  <si>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</si>
  <si>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</si>
  <si>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</si>
  <si>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</si>
  <si>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</si>
  <si>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</si>
  <si>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</si>
  <si>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</si>
  <si>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</si>
  <si>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</si>
  <si>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</si>
  <si>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</si>
  <si>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</si>
  <si>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</si>
  <si>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</si>
  <si>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</si>
  <si>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</si>
  <si>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</si>
  <si>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</si>
  <si>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</si>
  <si>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</si>
  <si>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</si>
  <si>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</si>
  <si>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</si>
  <si>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</si>
  <si>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</si>
  <si>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</si>
  <si>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</si>
  <si>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</si>
  <si>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</si>
  <si>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</si>
  <si>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</si>
  <si>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</si>
  <si>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</si>
  <si>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</si>
  <si>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</si>
  <si>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</si>
  <si>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</si>
  <si>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</si>
  <si>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</si>
  <si>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</si>
  <si>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</si>
  <si>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</si>
  <si>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</si>
  <si>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</si>
  <si>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</si>
  <si>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</si>
  <si>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</si>
  <si>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</si>
  <si>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</si>
  <si>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</si>
  <si>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</si>
  <si>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</si>
  <si>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</si>
  <si>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</si>
  <si>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</si>
  <si>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</si>
  <si>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</si>
  <si>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</si>
  <si>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</si>
  <si>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</si>
  <si>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</si>
  <si>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</si>
  <si>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</si>
  <si>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</si>
  <si>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</si>
  <si>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</si>
  <si>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</si>
  <si>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</si>
  <si>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</si>
  <si>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</si>
  <si>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</si>
  <si>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</si>
  <si>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</si>
  <si>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</si>
  <si>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</si>
  <si>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</si>
  <si>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</si>
  <si>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</si>
  <si>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</si>
  <si>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</si>
  <si>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</si>
  <si>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</si>
  <si>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</si>
  <si>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</si>
  <si>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</si>
  <si>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</si>
  <si>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</si>
  <si>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</si>
  <si>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</si>
  <si>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</si>
  <si>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</si>
  <si>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</si>
  <si>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</si>
  <si>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</si>
  <si>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</si>
  <si>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</si>
  <si>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</si>
  <si>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</si>
  <si>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</si>
  <si>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</si>
  <si>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</si>
  <si>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</si>
  <si>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</si>
  <si>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</si>
  <si>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</si>
  <si>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</si>
  <si>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</si>
  <si>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</si>
  <si>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</si>
  <si>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</si>
  <si>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</si>
  <si>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</si>
  <si>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</si>
  <si>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</si>
  <si>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</si>
  <si>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</si>
  <si>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</si>
  <si>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</si>
  <si>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</si>
  <si>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</si>
  <si>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</si>
  <si>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</si>
  <si>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</si>
  <si>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</si>
  <si>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</si>
  <si>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</si>
  <si>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</si>
  <si>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</si>
  <si>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</si>
  <si>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</si>
  <si>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</si>
  <si>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</si>
  <si>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</si>
  <si>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</si>
  <si>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</si>
  <si>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</si>
  <si>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</si>
  <si>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</si>
  <si>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</si>
  <si>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</si>
  <si>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</si>
  <si>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</si>
  <si>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</si>
  <si>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</si>
  <si>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</si>
  <si>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</si>
  <si>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</si>
  <si>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</si>
  <si>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</si>
  <si>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</si>
  <si>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</si>
  <si>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</si>
  <si>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</si>
  <si>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</si>
  <si>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</si>
  <si>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</si>
  <si>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</si>
  <si>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</si>
  <si>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</si>
  <si>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</si>
  <si>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</si>
  <si>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</si>
  <si>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</si>
  <si>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</si>
  <si>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</si>
  <si>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</si>
  <si>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</si>
  <si>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</si>
  <si>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</si>
  <si>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</si>
  <si>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</si>
  <si>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</si>
  <si>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</si>
  <si>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</si>
  <si>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</si>
  <si>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</si>
  <si>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</si>
  <si>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</si>
  <si>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</si>
  <si>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</si>
  <si>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</si>
  <si>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</si>
  <si>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</si>
  <si>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</si>
  <si>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</si>
  <si>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</si>
  <si>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</si>
  <si>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</si>
  <si>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</si>
  <si>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</si>
  <si>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</si>
  <si>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</si>
  <si>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</si>
  <si>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</si>
  <si>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</si>
  <si>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</si>
  <si>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</si>
  <si>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</si>
  <si>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</si>
  <si>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</si>
  <si>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</si>
  <si>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</si>
  <si>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</si>
  <si>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</si>
  <si>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</si>
  <si>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</si>
  <si>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</si>
  <si>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</si>
  <si>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</si>
  <si>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</si>
  <si>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</si>
  <si>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</si>
  <si>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</si>
  <si>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</si>
  <si>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</si>
  <si>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</si>
  <si>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</si>
  <si>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</si>
  <si>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</si>
  <si>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</si>
  <si>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</si>
  <si>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</si>
  <si>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</si>
  <si>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</si>
  <si>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</si>
  <si>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</si>
  <si>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</si>
  <si>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</si>
  <si>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</si>
  <si>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</si>
  <si>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</si>
  <si>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</si>
  <si>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</si>
  <si>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</si>
  <si>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</si>
  <si>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</si>
  <si>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</si>
  <si>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</si>
  <si>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</si>
  <si>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</si>
  <si>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</si>
  <si>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</si>
  <si>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</si>
  <si>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</si>
  <si>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</si>
  <si>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</si>
  <si>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</si>
  <si>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</si>
  <si>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</si>
  <si>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</si>
  <si>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</si>
  <si>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</si>
  <si>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</si>
  <si>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</si>
  <si>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</si>
  <si>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</si>
  <si>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</si>
  <si>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</si>
  <si>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</si>
  <si>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</si>
  <si>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</si>
  <si>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</si>
  <si>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</si>
  <si>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</si>
  <si>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</si>
  <si>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</si>
  <si>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</si>
  <si>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</si>
  <si>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</si>
  <si>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</si>
  <si>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</si>
  <si>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</si>
  <si>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</si>
  <si>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</si>
  <si>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</si>
  <si>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</si>
  <si>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</si>
  <si>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</si>
  <si>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</si>
  <si>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</si>
  <si>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</si>
  <si>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</si>
  <si>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</si>
  <si>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</si>
  <si>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</si>
  <si>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</si>
  <si>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</si>
  <si>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</si>
  <si>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</si>
  <si>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</si>
  <si>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</si>
  <si>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</si>
  <si>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</si>
  <si>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</si>
  <si>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</si>
  <si>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</si>
  <si>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</si>
  <si>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</si>
  <si>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</si>
  <si>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</si>
  <si>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</si>
  <si>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</si>
  <si>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</si>
  <si>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</si>
  <si>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</si>
  <si>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</si>
  <si>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</si>
  <si>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</si>
  <si>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</si>
  <si>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</si>
  <si>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</si>
  <si>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</si>
  <si>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</si>
  <si>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</si>
  <si>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</si>
  <si>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</si>
  <si>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</si>
  <si>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</si>
  <si>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</si>
  <si>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</si>
  <si>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</si>
  <si>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</si>
  <si>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</si>
  <si>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</si>
  <si>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</si>
  <si>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</si>
  <si>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</si>
  <si>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</si>
  <si>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</si>
  <si>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</si>
  <si>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</si>
  <si>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</si>
  <si>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</si>
  <si>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</si>
  <si>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</si>
  <si>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</si>
  <si>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</si>
  <si>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</si>
  <si>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</si>
  <si>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</si>
  <si>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</si>
  <si>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</si>
  <si>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</si>
  <si>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</si>
  <si>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</si>
  <si>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</si>
  <si>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</si>
  <si>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</si>
  <si>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</si>
  <si>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</si>
  <si>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</si>
  <si>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</si>
  <si>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</si>
  <si>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</si>
  <si>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</si>
  <si>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</si>
  <si>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</si>
  <si>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</si>
  <si>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</si>
  <si>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</si>
  <si>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</si>
  <si>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</si>
  <si>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</si>
  <si>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</si>
  <si>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</si>
  <si>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</si>
  <si>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</si>
  <si>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</si>
  <si>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</si>
  <si>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</si>
  <si>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</si>
  <si>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</si>
  <si>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</si>
  <si>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</si>
  <si>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</si>
  <si>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</si>
  <si>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</si>
  <si>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</si>
  <si>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</si>
  <si>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</si>
  <si>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</si>
  <si>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</si>
  <si>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</si>
  <si>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</si>
  <si>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</si>
  <si>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</si>
  <si>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</si>
  <si>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</si>
  <si>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</si>
  <si>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</si>
  <si>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</si>
  <si>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</si>
  <si>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</si>
  <si>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</si>
  <si>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</si>
  <si>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</si>
  <si>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</si>
  <si>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</si>
  <si>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</si>
  <si>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</si>
  <si>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</si>
  <si>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</si>
  <si>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</si>
  <si>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</si>
  <si>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</si>
  <si>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</si>
  <si>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</si>
  <si>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</si>
  <si>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</si>
  <si>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</si>
  <si>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</si>
  <si>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</si>
  <si>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</si>
  <si>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</si>
  <si>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</si>
  <si>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</si>
  <si>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</si>
  <si>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</si>
  <si>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</si>
  <si>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</si>
  <si>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</si>
  <si>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</si>
  <si>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</si>
  <si>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</si>
  <si>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</si>
  <si>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</si>
  <si>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</si>
  <si>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</si>
  <si>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</si>
  <si>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</si>
  <si>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</si>
  <si>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</si>
  <si>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</si>
  <si>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</si>
  <si>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</si>
  <si>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</si>
  <si>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</si>
  <si>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</si>
  <si>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</si>
  <si>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</si>
  <si>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</si>
  <si>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</si>
  <si>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</si>
  <si>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</si>
  <si>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</si>
  <si>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</si>
  <si>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</si>
  <si>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</si>
  <si>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</si>
  <si>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</si>
  <si>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</si>
  <si>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</si>
  <si>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</si>
  <si>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</si>
  <si>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</si>
  <si>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</si>
  <si>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</si>
  <si>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</si>
  <si>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</si>
  <si>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</si>
  <si>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</si>
  <si>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</si>
  <si>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</si>
  <si>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</si>
  <si>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</si>
  <si>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</si>
  <si>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</si>
  <si>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</si>
  <si>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</si>
  <si>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</si>
  <si>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</si>
  <si>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</si>
  <si>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</si>
  <si>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</si>
  <si>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</si>
  <si>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</si>
  <si>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</si>
  <si>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</si>
  <si>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</si>
  <si>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</si>
  <si>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</si>
  <si>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</si>
  <si>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</si>
  <si>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</si>
  <si>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</si>
  <si>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</si>
  <si>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</si>
  <si>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</si>
  <si>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</si>
  <si>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</si>
  <si>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</si>
  <si>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</si>
  <si>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</si>
  <si>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</si>
  <si>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</si>
  <si>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</si>
  <si>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</si>
  <si>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</si>
  <si>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</si>
  <si>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</si>
  <si>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</si>
  <si>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</si>
  <si>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</si>
  <si>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</si>
  <si>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</si>
  <si>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</si>
  <si>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</si>
  <si>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</si>
  <si>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</si>
  <si>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</si>
  <si>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</si>
  <si>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</si>
  <si>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</si>
  <si>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</si>
  <si>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</si>
  <si>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</si>
  <si>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</si>
  <si>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</si>
  <si>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</si>
  <si>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</si>
  <si>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</si>
  <si>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</si>
  <si>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</si>
  <si>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</si>
  <si>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</si>
  <si>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</si>
  <si>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</si>
  <si>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</si>
  <si>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</si>
  <si>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</si>
  <si>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</si>
  <si>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</si>
  <si>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</si>
  <si>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</si>
  <si>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</si>
  <si>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</si>
  <si>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</si>
  <si>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</si>
  <si>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</si>
  <si>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</si>
  <si>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</si>
  <si>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</si>
  <si>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</si>
  <si>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</si>
  <si>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</si>
  <si>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</si>
  <si>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</si>
  <si>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</si>
  <si>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</si>
  <si>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</si>
  <si>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</si>
  <si>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</si>
  <si>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</si>
  <si>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</si>
  <si>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</si>
  <si>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</si>
  <si>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</si>
  <si>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</si>
  <si>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</si>
  <si>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</si>
  <si>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</si>
  <si>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</si>
  <si>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</si>
  <si>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</si>
  <si>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</si>
  <si>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</si>
  <si>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</si>
  <si>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</si>
  <si>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</si>
  <si>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</si>
  <si>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</si>
  <si>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</si>
  <si>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</si>
  <si>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</si>
  <si>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</si>
  <si>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</si>
  <si>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</si>
  <si>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</si>
  <si>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</si>
  <si>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</si>
  <si>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</si>
  <si>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</si>
  <si>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</si>
  <si>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</si>
  <si>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</si>
  <si>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</si>
  <si>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</si>
  <si>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</si>
  <si>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</si>
  <si>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</si>
  <si>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</si>
  <si>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</si>
  <si>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</si>
  <si>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</si>
  <si>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</si>
  <si>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</si>
  <si>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</si>
  <si>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</si>
  <si>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</si>
  <si>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</si>
  <si>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</si>
  <si>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</si>
  <si>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</si>
  <si>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</si>
  <si>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</si>
  <si>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</si>
  <si>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</si>
  <si>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</si>
  <si>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</si>
  <si>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</si>
  <si>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</si>
  <si>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</si>
  <si>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</si>
  <si>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</si>
  <si>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</si>
  <si>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</si>
  <si>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</si>
  <si>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</si>
  <si>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</si>
  <si>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</si>
  <si>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</si>
  <si>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</si>
  <si>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</si>
  <si>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</si>
  <si>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</si>
  <si>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</si>
  <si>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</si>
  <si>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</si>
  <si>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</si>
  <si>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</si>
  <si>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</si>
  <si>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</si>
  <si>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</si>
  <si>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</si>
  <si>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</si>
  <si>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</si>
  <si>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</si>
  <si>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</si>
  <si>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</si>
  <si>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</si>
  <si>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</si>
  <si>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</si>
  <si>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</si>
  <si>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</si>
  <si>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</si>
  <si>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</si>
  <si>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</si>
  <si>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</si>
  <si>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</si>
  <si>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</si>
  <si>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</si>
  <si>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</si>
  <si>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</si>
  <si>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</si>
  <si>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</si>
  <si>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</si>
  <si>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</si>
  <si>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</si>
  <si>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</si>
  <si>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</si>
  <si>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</si>
  <si>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</si>
  <si>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</si>
  <si>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</si>
  <si>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</si>
  <si>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</si>
  <si>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</si>
  <si>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</si>
  <si>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</si>
  <si>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</si>
  <si>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</si>
  <si>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</si>
  <si>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</si>
  <si>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</si>
  <si>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</si>
  <si>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</si>
  <si>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</si>
  <si>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</si>
  <si>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</si>
  <si>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</si>
  <si>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</si>
  <si>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</si>
  <si>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</si>
  <si>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</si>
  <si>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</si>
  <si>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</si>
  <si>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</si>
  <si>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</si>
  <si>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</si>
  <si>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</si>
  <si>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</si>
  <si>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</si>
  <si>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</si>
  <si>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</si>
  <si>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</si>
  <si>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</si>
  <si>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</si>
  <si>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</si>
  <si>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</si>
  <si>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</si>
  <si>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</si>
  <si>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</si>
  <si>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</si>
  <si>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</si>
  <si>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</si>
  <si>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</si>
  <si>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</si>
  <si>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</si>
  <si>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</si>
  <si>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</si>
  <si>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</si>
  <si>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</si>
  <si>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</si>
  <si>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</si>
  <si>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</si>
  <si>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</si>
  <si>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</si>
  <si>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</si>
  <si>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</si>
  <si>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</si>
  <si>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</si>
  <si>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</si>
  <si>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</si>
  <si>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</si>
  <si>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</si>
  <si>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</si>
  <si>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</si>
  <si>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</si>
  <si>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</si>
  <si>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</si>
  <si>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</si>
  <si>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</si>
  <si>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</si>
  <si>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</si>
  <si>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</si>
  <si>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</si>
  <si>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</si>
  <si>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</si>
  <si>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</si>
  <si>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</si>
  <si>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</si>
  <si>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</si>
  <si>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</si>
  <si>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</si>
  <si>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</si>
  <si>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</si>
  <si>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</si>
  <si>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</si>
  <si>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</si>
  <si>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</si>
  <si>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</si>
  <si>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</si>
  <si>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</si>
  <si>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</si>
  <si>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</si>
  <si>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</si>
  <si>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</si>
  <si>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</si>
  <si>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</si>
  <si>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</si>
  <si>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</si>
  <si>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</si>
  <si>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</si>
  <si>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</si>
  <si>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</si>
  <si>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</si>
  <si>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</si>
  <si>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</si>
  <si>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</si>
  <si>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</si>
  <si>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</si>
  <si>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</si>
  <si>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</si>
  <si>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</si>
  <si>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</si>
  <si>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</si>
  <si>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</si>
  <si>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</si>
  <si>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</si>
  <si>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</si>
  <si>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</si>
  <si>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</si>
  <si>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</si>
  <si>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</si>
  <si>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</si>
  <si>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</si>
  <si>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</si>
  <si>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</si>
  <si>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</si>
  <si>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</si>
  <si>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</si>
  <si>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</si>
  <si>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</si>
  <si>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</si>
  <si>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</si>
  <si>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</si>
  <si>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</si>
  <si>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</si>
  <si>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</si>
  <si>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</si>
  <si>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</si>
  <si>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</si>
  <si>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</si>
  <si>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</si>
  <si>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</si>
  <si>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</si>
  <si>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</si>
  <si>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</si>
  <si>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</si>
  <si>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</si>
  <si>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</si>
  <si>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</si>
  <si>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</si>
  <si>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</si>
  <si>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</si>
  <si>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</si>
  <si>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</si>
  <si>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</si>
  <si>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</si>
  <si>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</si>
  <si>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</si>
  <si>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</si>
  <si>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</si>
  <si>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</si>
  <si>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</si>
  <si>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</si>
  <si>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</si>
  <si>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</si>
  <si>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</si>
  <si>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</si>
  <si>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</si>
  <si>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</si>
  <si>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</si>
  <si>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</si>
  <si>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</si>
  <si>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</si>
  <si>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</si>
  <si>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</si>
  <si>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</si>
  <si>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</si>
  <si>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</si>
  <si>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</si>
  <si>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</si>
  <si>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</si>
  <si>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</si>
  <si>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</si>
  <si>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</si>
  <si>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</si>
  <si>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</si>
  <si>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</si>
  <si>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</si>
  <si>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</si>
  <si>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</si>
  <si>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</si>
  <si>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</si>
  <si>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</si>
  <si>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</si>
  <si>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</si>
  <si>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</si>
  <si>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</si>
  <si>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</si>
  <si>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</si>
  <si>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</si>
  <si>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</si>
  <si>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</si>
  <si>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</si>
  <si>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</si>
  <si>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</si>
  <si>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</si>
  <si>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</si>
  <si>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</si>
  <si>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</si>
  <si>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</si>
  <si>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</si>
  <si>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</si>
  <si>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</si>
  <si>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</si>
  <si>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</si>
  <si>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</si>
  <si>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</si>
  <si>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</si>
  <si>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</si>
  <si>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</si>
  <si>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</si>
  <si>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</si>
  <si>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</si>
  <si>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</si>
  <si>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</si>
  <si>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</si>
  <si>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</si>
  <si>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</si>
  <si>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</si>
  <si>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</si>
  <si>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</si>
  <si>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</si>
  <si>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</si>
  <si>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</si>
  <si>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</si>
  <si>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</si>
  <si>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</si>
  <si>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</si>
  <si>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</si>
  <si>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</si>
  <si>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</si>
  <si>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</si>
  <si>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</si>
  <si>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</si>
  <si>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</si>
  <si>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</si>
  <si>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</si>
  <si>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</si>
  <si>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</si>
  <si>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</si>
  <si>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</si>
  <si>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</si>
  <si>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</si>
  <si>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</si>
  <si>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</si>
  <si>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</si>
  <si>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</si>
  <si>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</si>
  <si>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</si>
  <si>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</si>
  <si>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</si>
  <si>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</si>
  <si>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</si>
  <si>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</si>
  <si>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</si>
  <si>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</si>
  <si>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</si>
  <si>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</si>
  <si>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</si>
  <si>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</si>
  <si>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</si>
  <si>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</si>
  <si>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</si>
  <si>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</si>
  <si>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</si>
  <si>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</si>
  <si>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</si>
  <si>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</si>
  <si>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</si>
  <si>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</si>
  <si>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</si>
  <si>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</si>
  <si>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</si>
  <si>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</si>
  <si>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</si>
  <si>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</si>
  <si>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</si>
  <si>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</si>
  <si>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</si>
  <si>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</si>
  <si>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</si>
  <si>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</si>
  <si>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</si>
  <si>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</si>
  <si>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</si>
  <si>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</si>
  <si>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</si>
  <si>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</si>
  <si>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</si>
  <si>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</si>
  <si>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</si>
  <si>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</si>
  <si>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</si>
  <si>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</si>
  <si>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</si>
  <si>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</si>
  <si>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</si>
  <si>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</si>
  <si>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</si>
  <si>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</si>
  <si>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</si>
  <si>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</si>
  <si>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</si>
  <si>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</si>
  <si>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</si>
  <si>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</si>
  <si>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</si>
  <si>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</si>
  <si>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</si>
  <si>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</si>
  <si>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</si>
  <si>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</si>
  <si>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</si>
  <si>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</si>
  <si>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</si>
  <si>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</si>
  <si>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</si>
  <si>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</si>
  <si>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</si>
  <si>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</si>
  <si>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</si>
  <si>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</si>
  <si>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</si>
  <si>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</si>
  <si>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</si>
  <si>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</si>
  <si>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</si>
  <si>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</si>
  <si>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</si>
  <si>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</si>
  <si>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</si>
  <si>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</si>
  <si>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</si>
  <si>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</si>
  <si>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</si>
  <si>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</si>
  <si>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</si>
  <si>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</si>
  <si>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</si>
  <si>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</si>
  <si>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</si>
  <si>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</si>
  <si>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</si>
  <si>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</si>
  <si>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</si>
  <si>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</si>
  <si>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</si>
  <si>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</si>
  <si>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</si>
  <si>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</si>
  <si>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</si>
  <si>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</si>
  <si>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</si>
  <si>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</si>
  <si>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</si>
  <si>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</si>
  <si>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</si>
  <si>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</si>
  <si>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</si>
  <si>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</si>
  <si>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</si>
  <si>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</si>
  <si>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</si>
  <si>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</si>
  <si>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</si>
  <si>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</si>
  <si>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</si>
  <si>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</si>
  <si>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</si>
  <si>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</si>
  <si>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</si>
  <si>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</si>
  <si>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</si>
  <si>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</si>
  <si>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</si>
  <si>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</si>
  <si>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</si>
  <si>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</si>
  <si>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</si>
  <si>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</si>
  <si>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</si>
  <si>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</si>
  <si>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</si>
  <si>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</si>
  <si>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</si>
  <si>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</si>
  <si>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</si>
  <si>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</si>
  <si>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</si>
  <si>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</si>
  <si>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</si>
  <si>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</si>
  <si>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</si>
  <si>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</si>
  <si>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</si>
  <si>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</si>
  <si>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</si>
  <si>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</si>
  <si>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</si>
  <si>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</si>
  <si>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</si>
  <si>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</si>
  <si>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</si>
  <si>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</si>
  <si>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</si>
  <si>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</si>
  <si>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</si>
  <si>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</si>
  <si>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</si>
  <si>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</si>
  <si>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</si>
  <si>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</si>
  <si>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</si>
  <si>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</si>
  <si>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</si>
  <si>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</si>
  <si>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</si>
  <si>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</si>
  <si>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</si>
  <si>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</si>
  <si>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</si>
  <si>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</si>
  <si>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</si>
  <si>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</si>
  <si>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</si>
  <si>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</si>
  <si>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</si>
  <si>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</si>
  <si>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</si>
  <si>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</si>
  <si>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</si>
  <si>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</si>
  <si>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</si>
  <si>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</si>
  <si>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</si>
  <si>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</si>
  <si>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</si>
  <si>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</si>
  <si>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</si>
  <si>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</si>
  <si>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</si>
  <si>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</si>
  <si>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</si>
  <si>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</si>
  <si>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</si>
  <si>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</si>
  <si>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</si>
  <si>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</si>
  <si>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</si>
  <si>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</si>
  <si>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</si>
  <si>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</si>
  <si>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</si>
  <si>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</si>
  <si>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</si>
  <si>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</si>
  <si>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</si>
  <si>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</si>
  <si>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</si>
  <si>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</si>
  <si>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</si>
  <si>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</si>
  <si>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</si>
  <si>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</si>
  <si>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</si>
  <si>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</si>
  <si>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</si>
  <si>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</si>
  <si>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</si>
  <si>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</si>
  <si>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</si>
  <si>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</si>
  <si>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</si>
  <si>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</si>
  <si>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</si>
  <si>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</si>
  <si>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</si>
  <si>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</si>
  <si>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</si>
  <si>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</si>
  <si>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</si>
  <si>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</si>
  <si>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</si>
  <si>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</si>
  <si>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</si>
  <si>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</si>
  <si>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</si>
  <si>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</si>
  <si>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</si>
  <si>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</si>
  <si>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</si>
  <si>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</si>
  <si>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</si>
  <si>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</si>
  <si>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</si>
  <si>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</si>
  <si>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</si>
  <si>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</si>
  <si>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</si>
  <si>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</si>
  <si>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</si>
  <si>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</si>
  <si>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</si>
  <si>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</si>
  <si>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</si>
  <si>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</si>
  <si>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</si>
  <si>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</si>
  <si>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</si>
  <si>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</si>
  <si>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</si>
  <si>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</si>
  <si>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</si>
  <si>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</si>
  <si>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</si>
  <si>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</si>
  <si>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</si>
  <si>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</si>
  <si>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</si>
  <si>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</si>
  <si>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</si>
  <si>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</si>
  <si>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</si>
  <si>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</si>
  <si>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</si>
  <si>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</si>
  <si>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</si>
  <si>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</si>
  <si>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</si>
  <si>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</si>
  <si>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</si>
  <si>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</si>
  <si>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</si>
  <si>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</si>
  <si>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</si>
  <si>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</si>
  <si>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</si>
  <si>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</si>
  <si>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</si>
  <si>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</si>
  <si>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</si>
  <si>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</si>
  <si>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</si>
  <si>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</si>
  <si>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</si>
  <si>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</si>
  <si>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</si>
  <si>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</si>
  <si>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</si>
  <si>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</si>
  <si>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</si>
  <si>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</si>
  <si>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</si>
  <si>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</si>
  <si>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</si>
  <si>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</si>
  <si>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</si>
  <si>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</si>
  <si>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</si>
  <si>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</si>
  <si>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</si>
  <si>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</si>
  <si>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</si>
  <si>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</si>
  <si>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</si>
  <si>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</si>
  <si>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</si>
  <si>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</si>
  <si>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</si>
  <si>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</si>
  <si>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</si>
  <si>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</si>
  <si>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</si>
  <si>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</si>
  <si>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</si>
  <si>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</si>
  <si>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</si>
  <si>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</si>
  <si>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</si>
  <si>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</si>
  <si>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</si>
  <si>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</si>
  <si>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</si>
  <si>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</si>
  <si>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</si>
  <si>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</si>
  <si>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</si>
  <si>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</si>
  <si>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</si>
  <si>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</si>
  <si>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</si>
  <si>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</si>
  <si>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</si>
  <si>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</si>
  <si>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</si>
  <si>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</si>
  <si>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</si>
  <si>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</si>
  <si>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</si>
  <si>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</si>
  <si>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</si>
  <si>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</si>
  <si>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</si>
  <si>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</si>
  <si>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</si>
  <si>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</si>
  <si>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</si>
  <si>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</si>
  <si>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</si>
  <si>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</si>
  <si>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</si>
  <si>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</si>
  <si>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</si>
  <si>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</si>
  <si>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</si>
  <si>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</si>
  <si>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</si>
  <si>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</si>
  <si>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</si>
  <si>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</si>
  <si>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</si>
  <si>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</si>
  <si>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</si>
  <si>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</si>
  <si>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</si>
  <si>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</si>
  <si>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</si>
  <si>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</si>
  <si>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</si>
  <si>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</si>
  <si>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</si>
  <si>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</si>
  <si>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</si>
  <si>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</si>
  <si>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</si>
  <si>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</si>
  <si>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</si>
  <si>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</si>
  <si>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</si>
  <si>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</si>
  <si>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</si>
  <si>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</si>
  <si>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</si>
  <si>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</si>
  <si>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</si>
  <si>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</si>
  <si>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</si>
  <si>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</si>
  <si>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</si>
  <si>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</si>
  <si>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</si>
  <si>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</si>
  <si>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</si>
  <si>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</si>
  <si>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</si>
  <si>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</si>
  <si>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</si>
  <si>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</si>
  <si>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</si>
  <si>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</si>
  <si>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</si>
  <si>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</si>
  <si>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</si>
  <si>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</si>
  <si>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</si>
  <si>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</si>
  <si>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</si>
  <si>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</si>
  <si>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</si>
  <si>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</si>
  <si>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</si>
  <si>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</si>
  <si>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</si>
  <si>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</si>
  <si>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</si>
  <si>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</si>
  <si>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</si>
  <si>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</si>
  <si>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</si>
  <si>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</si>
  <si>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</si>
  <si>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</si>
  <si>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</si>
  <si>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</si>
  <si>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</si>
  <si>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</si>
  <si>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</si>
  <si>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</si>
  <si>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</si>
  <si>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</si>
  <si>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</si>
  <si>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</si>
  <si>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</si>
  <si>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</si>
  <si>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</si>
  <si>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</si>
  <si>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</si>
  <si>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</si>
  <si>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</si>
  <si>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</si>
  <si>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</si>
  <si>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</si>
  <si>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</si>
  <si>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</si>
  <si>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</si>
  <si>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</si>
  <si>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</si>
  <si>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</si>
  <si>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</si>
  <si>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</si>
  <si>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</si>
  <si>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</si>
  <si>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</si>
  <si>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</si>
  <si>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</si>
  <si>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</si>
  <si>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</si>
  <si>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</si>
  <si>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</si>
  <si>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</si>
  <si>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</si>
  <si>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</si>
  <si>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</si>
  <si>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</si>
  <si>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</si>
  <si>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</si>
  <si>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</si>
  <si>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</si>
  <si>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</si>
  <si>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</si>
  <si>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</si>
  <si>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</si>
  <si>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</si>
  <si>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</si>
  <si>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</si>
  <si>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</si>
  <si>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</si>
  <si>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</si>
  <si>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</si>
  <si>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</si>
  <si>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</si>
  <si>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</si>
  <si>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</si>
  <si>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</si>
  <si>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</si>
  <si>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</si>
  <si>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</si>
  <si>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</si>
  <si>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</si>
  <si>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</si>
  <si>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</si>
  <si>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</si>
  <si>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</si>
  <si>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</si>
  <si>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</si>
  <si>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</si>
  <si>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</si>
  <si>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</si>
  <si>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</si>
  <si>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</si>
  <si>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</si>
  <si>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</si>
  <si>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</si>
  <si>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</si>
  <si>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</si>
  <si>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</si>
  <si>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</si>
  <si>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</si>
  <si>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</si>
  <si>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</si>
  <si>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</si>
  <si>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</si>
  <si>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</si>
  <si>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</si>
  <si>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</si>
  <si>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</si>
  <si>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</si>
  <si>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</si>
  <si>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</si>
  <si>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</si>
  <si>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</si>
  <si>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</si>
  <si>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</si>
  <si>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</si>
  <si>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</si>
  <si>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</si>
  <si>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</si>
  <si>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</si>
  <si>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</si>
  <si>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</si>
  <si>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</si>
  <si>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</si>
  <si>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</si>
  <si>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</si>
  <si>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</si>
  <si>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</si>
  <si>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</si>
  <si>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</si>
  <si>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</si>
  <si>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</si>
  <si>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</si>
  <si>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</si>
  <si>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</si>
  <si>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</si>
  <si>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</si>
  <si>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</si>
  <si>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</si>
  <si>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</si>
  <si>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</si>
  <si>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</si>
  <si>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</si>
  <si>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</si>
  <si>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</si>
  <si>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</si>
  <si>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</si>
  <si>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</si>
  <si>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</si>
  <si>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</si>
  <si>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</si>
  <si>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</si>
  <si>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</si>
  <si>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</si>
  <si>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</si>
  <si>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</si>
  <si>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</si>
  <si>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</si>
  <si>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</si>
  <si>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</si>
  <si>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</si>
  <si>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</si>
  <si>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</si>
  <si>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</si>
  <si>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</si>
  <si>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</si>
  <si>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</si>
  <si>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</si>
  <si>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</si>
  <si>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</si>
  <si>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</si>
  <si>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</si>
  <si>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</si>
  <si>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</si>
  <si>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</si>
  <si>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</si>
  <si>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</si>
  <si>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</si>
  <si>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</si>
  <si>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</si>
  <si>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</si>
  <si>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</si>
  <si>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</si>
  <si>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</si>
  <si>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</si>
  <si>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</si>
  <si>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</si>
  <si>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</si>
  <si>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</si>
  <si>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</si>
  <si>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</si>
  <si>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</si>
  <si>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</si>
  <si>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</si>
  <si>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</si>
  <si>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</si>
  <si>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</si>
  <si>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</si>
  <si>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</si>
  <si>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</si>
  <si>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</si>
  <si>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</si>
  <si>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</si>
  <si>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</si>
  <si>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</si>
  <si>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</si>
  <si>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</si>
  <si>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</si>
  <si>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</si>
  <si>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</si>
  <si>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</si>
  <si>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</si>
  <si>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</si>
  <si>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</si>
  <si>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</si>
  <si>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</si>
  <si>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</si>
  <si>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</si>
  <si>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</si>
  <si>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</si>
  <si>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</si>
  <si>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</si>
  <si>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</si>
  <si>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</si>
  <si>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</si>
  <si>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</si>
  <si>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</si>
  <si>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</si>
  <si>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</si>
  <si>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</si>
  <si>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</si>
  <si>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</si>
  <si>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</si>
  <si>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</si>
  <si>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</si>
  <si>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</si>
  <si>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</si>
  <si>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</si>
  <si>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</si>
  <si>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</si>
  <si>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</si>
  <si>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</si>
  <si>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</si>
  <si>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</si>
  <si>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</si>
  <si>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</si>
  <si>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</si>
  <si>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</si>
  <si>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</si>
  <si>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</si>
  <si>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</si>
  <si>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</si>
  <si>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</si>
  <si>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</si>
  <si>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</si>
  <si>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</si>
  <si>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</si>
  <si>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</si>
  <si>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</si>
  <si>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</si>
  <si>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</si>
  <si>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</si>
  <si>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</si>
  <si>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</si>
  <si>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</si>
  <si>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</si>
  <si>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</si>
  <si>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</si>
  <si>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</si>
  <si>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</si>
  <si>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</si>
  <si>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</si>
  <si>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</si>
  <si>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</si>
  <si>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</si>
  <si>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</si>
  <si>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</si>
  <si>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</si>
  <si>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</si>
  <si>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</si>
  <si>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</si>
  <si>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</si>
  <si>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</si>
  <si>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</si>
  <si>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</si>
  <si>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</si>
  <si>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</si>
  <si>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</si>
  <si>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</si>
  <si>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</si>
  <si>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</si>
  <si>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</si>
  <si>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</si>
  <si>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</si>
  <si>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</si>
  <si>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</si>
  <si>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</si>
  <si>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</si>
  <si>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</si>
  <si>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</si>
  <si>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</si>
  <si>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</si>
  <si>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</si>
  <si>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</si>
  <si>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</si>
  <si>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</si>
  <si>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</si>
  <si>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</si>
  <si>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</si>
  <si>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</si>
  <si>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</si>
  <si>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</si>
  <si>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</si>
  <si>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</si>
  <si>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</si>
  <si>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</si>
  <si>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</si>
  <si>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</si>
  <si>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</si>
  <si>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</si>
  <si>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</si>
  <si>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</si>
  <si>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</si>
  <si>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</si>
  <si>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</si>
  <si>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</si>
  <si>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</si>
  <si>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</si>
  <si>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</si>
  <si>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</si>
  <si>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</si>
  <si>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</si>
  <si>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</si>
  <si>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</si>
  <si>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</si>
  <si>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</si>
  <si>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</si>
  <si>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</si>
  <si>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</si>
  <si>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</si>
  <si>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</si>
  <si>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</si>
  <si>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</si>
  <si>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</si>
  <si>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</si>
  <si>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</si>
  <si>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</si>
  <si>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</si>
  <si>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</si>
  <si>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</si>
  <si>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</si>
  <si>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</si>
  <si>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</si>
  <si>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</si>
  <si>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</si>
  <si>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</si>
  <si>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</si>
  <si>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</si>
  <si>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</si>
  <si>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</si>
  <si>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</si>
  <si>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</si>
  <si>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</si>
  <si>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</si>
  <si>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</si>
  <si>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</si>
  <si>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</si>
  <si>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</si>
  <si>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</si>
  <si>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</si>
  <si>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</si>
  <si>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</si>
  <si>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</si>
  <si>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</si>
  <si>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</si>
  <si>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</si>
  <si>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</si>
  <si>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</si>
  <si>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</si>
  <si>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</si>
  <si>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</si>
  <si>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</si>
  <si>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</si>
  <si>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</si>
  <si>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</si>
  <si>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</si>
  <si>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</si>
  <si>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</si>
  <si>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</si>
  <si>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</si>
  <si>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</si>
  <si>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</si>
  <si>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</si>
  <si>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</si>
  <si>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</si>
  <si>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</si>
  <si>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</si>
  <si>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</si>
  <si>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</si>
  <si>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</si>
  <si>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</si>
  <si>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</si>
  <si>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</si>
  <si>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</si>
  <si>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</si>
  <si>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</si>
  <si>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</si>
  <si>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</si>
  <si>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</si>
  <si>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</si>
  <si>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</si>
  <si>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</si>
  <si>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</si>
  <si>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</si>
  <si>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</si>
  <si>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</si>
  <si>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</si>
  <si>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</si>
  <si>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</si>
  <si>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</si>
  <si>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</si>
  <si>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</si>
  <si>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</si>
  <si>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</si>
  <si>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</si>
  <si>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</si>
  <si>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</si>
  <si>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</si>
  <si>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</si>
  <si>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</si>
  <si>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</si>
  <si>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</si>
  <si>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</si>
  <si>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</si>
  <si>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</si>
  <si>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</si>
  <si>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</si>
  <si>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</si>
  <si>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</si>
  <si>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</si>
  <si>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</si>
  <si>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</si>
  <si>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</si>
  <si>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</si>
  <si>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</si>
  <si>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</si>
  <si>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</si>
  <si>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</si>
  <si>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</si>
  <si>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</si>
  <si>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</si>
  <si>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</si>
  <si>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</si>
  <si>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</si>
  <si>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</si>
  <si>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</si>
  <si>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</si>
  <si>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</si>
  <si>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</si>
  <si>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</si>
  <si>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</si>
  <si>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</si>
  <si>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</si>
  <si>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</si>
  <si>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</si>
  <si>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</si>
  <si>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</si>
  <si>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</si>
  <si>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</si>
  <si>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</si>
  <si>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</si>
  <si>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</si>
  <si>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</si>
  <si>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</si>
  <si>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</si>
  <si>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</si>
  <si>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</si>
  <si>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</si>
  <si>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</si>
  <si>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</si>
  <si>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</si>
  <si>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</si>
  <si>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</si>
  <si>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</si>
  <si>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</si>
  <si>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</si>
  <si>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</si>
  <si>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</si>
  <si>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</si>
  <si>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</si>
  <si>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</si>
  <si>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</si>
  <si>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</si>
  <si>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</si>
  <si>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</si>
  <si>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</si>
  <si>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</si>
  <si>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</si>
  <si>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</si>
  <si>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</si>
  <si>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</si>
  <si>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</si>
  <si>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</si>
  <si>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</si>
  <si>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</si>
  <si>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</si>
  <si>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</si>
  <si>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</si>
  <si>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</si>
  <si>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</si>
  <si>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</si>
  <si>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</si>
  <si>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</si>
  <si>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</si>
  <si>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</si>
  <si>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</si>
  <si>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</si>
  <si>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</si>
  <si>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</si>
  <si>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</si>
  <si>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</si>
  <si>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</si>
  <si>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</si>
  <si>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</si>
  <si>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</si>
  <si>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</si>
  <si>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</si>
  <si>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</si>
  <si>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</si>
  <si>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</si>
  <si>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</si>
  <si>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</si>
  <si>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</si>
  <si>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</si>
  <si>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</si>
  <si>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</si>
  <si>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</si>
  <si>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</si>
  <si>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</si>
  <si>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</si>
  <si>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</si>
  <si>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</si>
  <si>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</si>
  <si>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</si>
  <si>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</si>
  <si>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</si>
  <si>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</si>
  <si>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</si>
  <si>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</si>
  <si>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</si>
  <si>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</si>
  <si>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</si>
  <si>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</si>
  <si>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</si>
  <si>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</si>
  <si>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</si>
  <si>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</si>
  <si>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</si>
  <si>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</si>
  <si>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</si>
  <si>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</si>
  <si>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</si>
  <si>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</si>
  <si>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</si>
  <si>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</si>
  <si>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</si>
  <si>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</si>
  <si>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</si>
  <si>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</si>
  <si>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</si>
  <si>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</si>
  <si>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</si>
  <si>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</si>
  <si>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</si>
  <si>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</si>
  <si>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</si>
  <si>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</si>
  <si>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</si>
  <si>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</si>
  <si>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</si>
  <si>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</si>
  <si>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</si>
  <si>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</si>
  <si>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</si>
  <si>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</si>
  <si>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</si>
  <si>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</si>
  <si>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</si>
  <si>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</si>
  <si>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</si>
  <si>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</si>
  <si>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</si>
  <si>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</si>
  <si>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</si>
  <si>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</si>
  <si>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</si>
  <si>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</si>
  <si>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</si>
  <si>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</si>
  <si>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</si>
  <si>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</si>
  <si>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</si>
  <si>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</si>
  <si>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</si>
  <si>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</si>
  <si>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</si>
  <si>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</si>
  <si>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</si>
  <si>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</si>
  <si>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</si>
  <si>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</si>
  <si>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</si>
  <si>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</si>
  <si>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</si>
  <si>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</si>
  <si>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</si>
  <si>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</si>
  <si>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</si>
  <si>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</si>
  <si>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</si>
  <si>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</si>
  <si>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</si>
  <si>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</si>
  <si>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</si>
  <si>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</si>
  <si>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</si>
  <si>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</si>
  <si>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</si>
  <si>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</si>
  <si>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</si>
  <si>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</si>
  <si>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</si>
  <si>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</si>
  <si>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</si>
  <si>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</si>
  <si>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</si>
  <si>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</si>
  <si>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</si>
  <si>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</si>
  <si>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</si>
  <si>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</si>
  <si>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</si>
  <si>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</si>
  <si>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</si>
  <si>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</si>
  <si>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</si>
  <si>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</si>
  <si>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</si>
  <si>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</si>
  <si>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</si>
  <si>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</si>
  <si>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</si>
  <si>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</si>
  <si>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</si>
  <si>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</si>
  <si>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</si>
  <si>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</si>
  <si>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</si>
  <si>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</si>
  <si>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</si>
  <si>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</si>
  <si>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</si>
  <si>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</si>
  <si>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</si>
  <si>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</si>
  <si>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</si>
  <si>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</si>
  <si>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</si>
  <si>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</si>
  <si>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</si>
  <si>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</si>
  <si>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</si>
  <si>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</si>
  <si>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</si>
  <si>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</si>
  <si>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</si>
  <si>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</si>
  <si>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</si>
  <si>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</si>
  <si>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</si>
  <si>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</si>
  <si>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</si>
  <si>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</si>
  <si>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</si>
  <si>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</si>
  <si>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</si>
  <si>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</si>
  <si>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</si>
  <si>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</si>
  <si>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</si>
  <si>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</si>
  <si>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</si>
  <si>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</si>
  <si>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</si>
  <si>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</si>
  <si>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</si>
  <si>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</si>
  <si>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</si>
  <si>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</si>
  <si>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</si>
  <si>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</si>
  <si>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</si>
  <si>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</si>
  <si>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</si>
  <si>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</si>
  <si>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</si>
  <si>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</si>
  <si>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</si>
  <si>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</si>
  <si>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</si>
  <si>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</si>
  <si>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</si>
  <si>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</si>
  <si>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</si>
  <si>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</si>
  <si>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</si>
  <si>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</si>
  <si>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</si>
  <si>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</si>
  <si>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</si>
  <si>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</si>
  <si>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</si>
  <si>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</si>
  <si>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</si>
  <si>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</si>
  <si>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</si>
  <si>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</si>
  <si>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</si>
  <si>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</si>
  <si>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</si>
  <si>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</si>
  <si>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</si>
  <si>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</si>
  <si>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</si>
  <si>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</si>
  <si>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</si>
  <si>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</si>
  <si>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</si>
  <si>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</si>
  <si>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</si>
  <si>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</si>
  <si>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</si>
  <si>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</si>
  <si>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</si>
  <si>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</si>
  <si>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</si>
  <si>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</si>
  <si>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</si>
  <si>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</si>
  <si>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</si>
  <si>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</si>
  <si>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</si>
  <si>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</si>
  <si>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</si>
  <si>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</si>
  <si>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</si>
  <si>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</si>
  <si>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</si>
  <si>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</si>
  <si>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</si>
  <si>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</si>
  <si>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</si>
  <si>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</si>
  <si>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</si>
  <si>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</si>
  <si>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</si>
  <si>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</si>
  <si>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</si>
  <si>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</si>
  <si>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</si>
  <si>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</si>
  <si>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</si>
  <si>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</si>
  <si>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</si>
  <si>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</si>
  <si>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</si>
  <si>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</si>
  <si>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</si>
  <si>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</si>
  <si>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</si>
  <si>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</si>
  <si>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</si>
  <si>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</si>
  <si>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</si>
  <si>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</si>
  <si>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</si>
  <si>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</si>
  <si>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</si>
  <si>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</si>
  <si>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</si>
  <si>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</si>
  <si>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</si>
  <si>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</si>
  <si>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</si>
  <si>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</si>
  <si>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</si>
  <si>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</si>
  <si>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</si>
  <si>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</si>
  <si>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</si>
  <si>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</si>
  <si>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</si>
  <si>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</si>
  <si>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</si>
  <si>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</si>
  <si>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</si>
  <si>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</si>
  <si>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</si>
  <si>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</si>
  <si>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</si>
  <si>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</si>
  <si>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</si>
  <si>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</si>
  <si>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</si>
  <si>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</si>
  <si>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</si>
  <si>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</si>
  <si>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</si>
  <si>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</si>
  <si>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</si>
  <si>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</si>
  <si>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</si>
  <si>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</si>
  <si>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</si>
  <si>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</si>
  <si>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</si>
  <si>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</si>
  <si>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</si>
  <si>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</si>
  <si>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</si>
  <si>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</si>
  <si>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</si>
  <si>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</si>
  <si>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</si>
  <si>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</si>
  <si>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</si>
  <si>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</si>
  <si>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</si>
  <si>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</si>
  <si>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</si>
  <si>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</si>
  <si>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</si>
  <si>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</si>
  <si>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</si>
  <si>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</si>
  <si>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</si>
  <si>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</si>
  <si>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</si>
  <si>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</si>
  <si>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</si>
  <si>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</si>
  <si>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</si>
  <si>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</si>
  <si>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</si>
  <si>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</si>
  <si>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</si>
  <si>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</si>
  <si>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</si>
  <si>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</si>
  <si>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</si>
  <si>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</si>
  <si>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</si>
  <si>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</si>
  <si>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</si>
  <si>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</si>
  <si>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</si>
  <si>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</si>
  <si>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</si>
  <si>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</si>
  <si>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</si>
  <si>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</si>
  <si>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</si>
  <si>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</si>
  <si>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</si>
  <si>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</si>
  <si>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</si>
  <si>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</si>
  <si>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</si>
  <si>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</si>
  <si>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</si>
  <si>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</si>
  <si>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</si>
  <si>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</si>
  <si>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</si>
  <si>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</si>
  <si>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</si>
  <si>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</si>
  <si>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</si>
  <si>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</si>
  <si>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</si>
  <si>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</si>
  <si>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</si>
  <si>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</si>
  <si>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</si>
  <si>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</si>
  <si>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</si>
  <si>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</si>
  <si>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</si>
  <si>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</si>
  <si>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</si>
  <si>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</si>
  <si>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</si>
  <si>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</si>
  <si>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</si>
  <si>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</si>
  <si>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</si>
  <si>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</si>
  <si>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</si>
  <si>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</si>
  <si>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</si>
  <si>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</si>
  <si>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</si>
  <si>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</si>
  <si>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</si>
  <si>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</si>
  <si>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</si>
  <si>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</si>
  <si>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</si>
  <si>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</si>
  <si>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</si>
  <si>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</si>
  <si>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</si>
  <si>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</si>
  <si>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</si>
  <si>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</si>
  <si>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</si>
  <si>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</si>
  <si>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</si>
  <si>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</si>
  <si>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</si>
  <si>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</si>
  <si>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</si>
  <si>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</si>
  <si>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</si>
  <si>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</si>
  <si>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</si>
  <si>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</si>
  <si>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</si>
  <si>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</si>
  <si>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</si>
  <si>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</si>
  <si>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</si>
  <si>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</si>
  <si>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</si>
  <si>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</si>
  <si>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</si>
  <si>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</si>
  <si>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</si>
  <si>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</si>
  <si>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</si>
  <si>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</si>
  <si>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</si>
  <si>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</si>
  <si>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</si>
  <si>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</si>
  <si>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</si>
  <si>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</si>
  <si>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</si>
  <si>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</si>
  <si>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</si>
  <si>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</si>
  <si>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</si>
  <si>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</si>
  <si>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</si>
  <si>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</si>
  <si>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</si>
  <si>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</si>
  <si>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</si>
  <si>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</si>
  <si>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</si>
  <si>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</si>
  <si>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</si>
  <si>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</si>
  <si>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</si>
  <si>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</si>
  <si>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</si>
  <si>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</si>
  <si>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</si>
  <si>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</si>
  <si>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</si>
  <si>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</si>
  <si>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</si>
  <si>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</si>
  <si>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</si>
  <si>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</si>
  <si>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</si>
  <si>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</si>
  <si>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</si>
  <si>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</si>
  <si>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</si>
  <si>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</si>
  <si>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</si>
  <si>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</si>
  <si>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</si>
  <si>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</si>
  <si>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</si>
  <si>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</si>
  <si>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</si>
  <si>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</si>
  <si>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</si>
  <si>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</si>
  <si>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</si>
  <si>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</si>
  <si>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</si>
  <si>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</si>
  <si>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</si>
  <si>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</si>
  <si>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</si>
  <si>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</si>
  <si>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</si>
  <si>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</si>
  <si>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</si>
  <si>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</si>
  <si>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</si>
  <si>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</si>
  <si>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</si>
  <si>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</si>
  <si>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</si>
  <si>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</si>
  <si>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</si>
  <si>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</si>
  <si>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</si>
  <si>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</si>
  <si>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</si>
  <si>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</si>
  <si>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</si>
  <si>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</si>
  <si>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</si>
  <si>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</si>
  <si>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</si>
  <si>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</si>
  <si>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</si>
  <si>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</si>
  <si>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</si>
  <si>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</si>
  <si>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</si>
  <si>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</si>
  <si>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</si>
  <si>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</si>
  <si>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</si>
  <si>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</si>
  <si>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</si>
  <si>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</si>
  <si>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</si>
  <si>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</si>
  <si>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</si>
  <si>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</si>
  <si>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</si>
  <si>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</si>
  <si>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</si>
  <si>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</si>
  <si>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</si>
  <si>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</si>
  <si>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</si>
  <si>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</si>
  <si>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</si>
  <si>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</si>
  <si>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</si>
  <si>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</si>
  <si>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</si>
  <si>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</si>
  <si>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</si>
  <si>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</si>
  <si>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</si>
  <si>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</si>
  <si>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</si>
  <si>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</si>
  <si>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</si>
  <si>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</si>
  <si>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</si>
  <si>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</si>
  <si>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</si>
  <si>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</si>
  <si>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</si>
  <si>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</si>
  <si>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</si>
  <si>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</si>
  <si>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</si>
  <si>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</si>
  <si>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</si>
  <si>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</si>
  <si>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</si>
  <si>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</si>
  <si>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</si>
  <si>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</si>
  <si>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</si>
  <si>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</si>
  <si>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</si>
  <si>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</si>
  <si>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</si>
  <si>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</si>
  <si>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</si>
  <si>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</si>
  <si>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</si>
  <si>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</si>
  <si>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</si>
  <si>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</si>
  <si>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</si>
  <si>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</si>
  <si>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</si>
  <si>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</si>
  <si>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</si>
  <si>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</si>
  <si>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</si>
  <si>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</si>
  <si>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</si>
  <si>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</si>
  <si>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</si>
  <si>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</si>
  <si>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</si>
  <si>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</si>
  <si>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</si>
  <si>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</si>
  <si>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</si>
  <si>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</si>
  <si>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</si>
  <si>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</si>
  <si>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</si>
  <si>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</si>
  <si>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</si>
  <si>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</si>
  <si>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</si>
  <si>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</si>
  <si>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</si>
  <si>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</si>
  <si>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</si>
  <si>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</si>
  <si>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</si>
  <si>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</si>
  <si>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</si>
  <si>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</si>
  <si>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</si>
  <si>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</si>
  <si>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</si>
  <si>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</si>
  <si>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</si>
  <si>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</si>
  <si>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</si>
  <si>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</si>
  <si>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</si>
  <si>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</si>
  <si>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</si>
  <si>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</si>
  <si>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</si>
  <si>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</si>
  <si>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</si>
  <si>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</si>
  <si>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</si>
  <si>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</si>
  <si>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</si>
  <si>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</si>
  <si>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</si>
  <si>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</si>
  <si>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</si>
  <si>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</si>
  <si>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</si>
  <si>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</si>
  <si>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</si>
  <si>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</si>
  <si>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</si>
  <si>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</si>
  <si>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</si>
  <si>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</si>
  <si>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</si>
  <si>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</si>
  <si>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</si>
  <si>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</si>
  <si>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</si>
  <si>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</si>
  <si>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</si>
  <si>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</si>
  <si>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</si>
  <si>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</si>
  <si>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</si>
  <si>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</si>
  <si>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</si>
  <si>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</si>
  <si>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</si>
  <si>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</si>
  <si>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</si>
  <si>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</si>
  <si>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</si>
  <si>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</si>
  <si>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</si>
  <si>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</si>
  <si>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</si>
  <si>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</si>
  <si>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</si>
  <si>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</si>
  <si>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</si>
  <si>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</si>
  <si>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</si>
  <si>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</si>
  <si>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</si>
  <si>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</si>
  <si>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</si>
  <si>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</si>
  <si>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</si>
  <si>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</si>
  <si>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</si>
  <si>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</si>
  <si>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</si>
  <si>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</si>
  <si>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</si>
  <si>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</si>
  <si>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</si>
  <si>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</si>
  <si>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</si>
  <si>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</si>
  <si>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</si>
  <si>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</si>
  <si>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</si>
  <si>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</si>
  <si>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</si>
  <si>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</si>
  <si>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</si>
  <si>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</si>
  <si>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</si>
  <si>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</si>
  <si>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</si>
  <si>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</si>
  <si>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</si>
  <si>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</si>
  <si>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</si>
  <si>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</si>
  <si>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</si>
  <si>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</si>
  <si>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</si>
  <si>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</si>
  <si>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</si>
  <si>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</si>
  <si>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</si>
  <si>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</si>
  <si>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</si>
  <si>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</si>
  <si>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</si>
  <si>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</si>
  <si>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</si>
  <si>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</si>
  <si>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</si>
  <si>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</si>
  <si>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</si>
  <si>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</si>
  <si>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</si>
  <si>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</si>
  <si>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</si>
  <si>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</si>
  <si>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</si>
  <si>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</si>
  <si>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</si>
  <si>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</si>
  <si>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</si>
  <si>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</si>
  <si>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</si>
  <si>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</si>
  <si>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</si>
  <si>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</si>
  <si>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</si>
  <si>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</si>
  <si>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</si>
  <si>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</si>
  <si>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</si>
  <si>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</si>
  <si>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</si>
  <si>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</si>
  <si>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</si>
  <si>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</si>
  <si>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</si>
  <si>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</si>
  <si>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</si>
  <si>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</si>
  <si>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</si>
  <si>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</si>
  <si>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</si>
  <si>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</si>
  <si>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</si>
  <si>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</si>
  <si>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</si>
  <si>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</si>
  <si>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</si>
  <si>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</si>
  <si>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</si>
  <si>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</si>
  <si>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</si>
  <si>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</si>
  <si>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</si>
  <si>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</si>
  <si>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</si>
  <si>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</si>
  <si>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</si>
  <si>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</si>
  <si>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</si>
  <si>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</si>
  <si>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</si>
  <si>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</si>
  <si>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</si>
  <si>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</si>
  <si>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</si>
  <si>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</si>
  <si>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</si>
  <si>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</si>
  <si>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</si>
  <si>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</si>
  <si>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</si>
  <si>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</si>
  <si>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</si>
  <si>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</si>
  <si>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</si>
  <si>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</si>
  <si>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</si>
  <si>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</si>
  <si>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</si>
  <si>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</si>
  <si>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</si>
  <si>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</si>
  <si>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</si>
  <si>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</si>
  <si>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</si>
  <si>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</si>
  <si>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</si>
  <si>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</si>
  <si>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</si>
  <si>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</si>
  <si>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</si>
  <si>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</si>
  <si>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</si>
  <si>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</si>
  <si>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</si>
  <si>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</si>
  <si>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</si>
  <si>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</si>
  <si>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</si>
  <si>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</si>
  <si>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</si>
  <si>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</si>
  <si>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</si>
  <si>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</si>
  <si>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</si>
  <si>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</si>
  <si>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</si>
  <si>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</si>
  <si>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</si>
  <si>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</si>
  <si>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</si>
  <si>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</si>
  <si>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</si>
  <si>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</si>
  <si>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</si>
  <si>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</si>
  <si>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</si>
  <si>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</si>
  <si>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</si>
  <si>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</si>
  <si>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</si>
  <si>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</si>
  <si>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</si>
  <si>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</si>
  <si>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</si>
  <si>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</si>
  <si>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</si>
  <si>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</si>
  <si>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</si>
  <si>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</si>
  <si>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</si>
  <si>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</si>
  <si>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</si>
  <si>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</si>
  <si>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</si>
  <si>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</si>
  <si>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</si>
  <si>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</si>
  <si>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</si>
  <si>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</si>
  <si>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</si>
  <si>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</si>
  <si>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</si>
  <si>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</si>
  <si>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</si>
  <si>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</si>
  <si>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</si>
  <si>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</si>
  <si>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</si>
  <si>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</si>
  <si>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</si>
  <si>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</si>
  <si>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</si>
  <si>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</si>
  <si>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</si>
  <si>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</si>
  <si>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</si>
  <si>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</si>
  <si>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</si>
  <si>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</si>
  <si>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</si>
  <si>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</si>
  <si>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</si>
  <si>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</si>
  <si>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</si>
  <si>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</si>
  <si>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</si>
  <si>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</si>
  <si>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</si>
  <si>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</si>
  <si>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</si>
  <si>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</si>
  <si>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</si>
  <si>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</si>
  <si>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</si>
  <si>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</si>
  <si>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</si>
  <si>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</si>
  <si>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</si>
  <si>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</si>
  <si>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</si>
  <si>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</si>
  <si>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</si>
  <si>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</si>
  <si>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</si>
  <si>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</si>
  <si>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</si>
  <si>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</si>
  <si>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</si>
  <si>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</si>
  <si>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</si>
  <si>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</si>
  <si>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</si>
  <si>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</si>
  <si>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</si>
  <si>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</si>
  <si>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</si>
  <si>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</si>
  <si>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</si>
  <si>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</si>
  <si>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</si>
  <si>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</si>
  <si>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</si>
  <si>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</si>
  <si>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</si>
  <si>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</si>
  <si>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</si>
  <si>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</si>
  <si>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</si>
  <si>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</si>
  <si>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</si>
  <si>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</si>
  <si>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</si>
  <si>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</si>
  <si>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</si>
  <si>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</si>
  <si>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</si>
  <si>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</si>
  <si>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</si>
  <si>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</si>
  <si>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</si>
  <si>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</si>
  <si>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</si>
  <si>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</si>
  <si>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</si>
  <si>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</si>
  <si>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</si>
  <si>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</si>
  <si>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</si>
  <si>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</si>
  <si>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</si>
  <si>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</si>
  <si>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</si>
  <si>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</si>
  <si>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</si>
  <si>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</si>
  <si>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</si>
  <si>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</si>
  <si>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</si>
  <si>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</si>
  <si>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</si>
  <si>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</si>
  <si>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</si>
  <si>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</si>
  <si>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</si>
  <si>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</si>
  <si>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</si>
  <si>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</si>
  <si>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</si>
  <si>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</si>
  <si>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</si>
  <si>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</si>
  <si>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</si>
  <si>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</si>
  <si>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</si>
  <si>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</si>
  <si>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</si>
  <si>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</si>
  <si>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</si>
  <si>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</si>
  <si>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</si>
  <si>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</si>
  <si>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</si>
  <si>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</si>
  <si>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</si>
  <si>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</si>
  <si>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</si>
  <si>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</si>
  <si>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</si>
  <si>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</si>
  <si>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</si>
  <si>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</si>
  <si>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</si>
  <si>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</si>
  <si>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</si>
  <si>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</si>
  <si>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</si>
  <si>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</si>
  <si>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</si>
  <si>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</si>
  <si>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</si>
  <si>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</si>
  <si>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</si>
  <si>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</si>
  <si>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</si>
  <si>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</si>
  <si>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</si>
  <si>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</si>
  <si>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</si>
  <si>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</si>
  <si>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</si>
  <si>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</si>
  <si>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</si>
  <si>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</si>
  <si>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</si>
  <si>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</si>
  <si>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</si>
  <si>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</si>
  <si>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</si>
  <si>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</si>
  <si>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</si>
  <si>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</si>
  <si>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</si>
  <si>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</si>
  <si>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</si>
  <si>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</si>
  <si>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</si>
  <si>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</si>
  <si>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</si>
  <si>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</si>
  <si>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</si>
  <si>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</si>
  <si>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</si>
  <si>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</si>
  <si>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</si>
  <si>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</si>
  <si>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</si>
  <si>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</si>
  <si>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</si>
  <si>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</si>
  <si>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</si>
  <si>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</si>
  <si>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</si>
  <si>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</si>
  <si>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</si>
  <si>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</si>
  <si>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</si>
  <si>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</si>
  <si>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</si>
  <si>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</si>
  <si>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</si>
  <si>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</si>
  <si>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</si>
  <si>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</si>
  <si>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</si>
  <si>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</si>
  <si>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</si>
  <si>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</si>
  <si>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</si>
  <si>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</si>
  <si>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</si>
  <si>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</si>
  <si>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</si>
  <si>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</si>
  <si>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</si>
  <si>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</si>
  <si>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</si>
  <si>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</si>
  <si>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</si>
  <si>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</si>
  <si>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</si>
  <si>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</si>
  <si>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</si>
  <si>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</si>
  <si>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</si>
  <si>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</si>
  <si>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</si>
  <si>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</si>
  <si>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</si>
  <si>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</si>
  <si>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</si>
  <si>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</si>
  <si>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</si>
  <si>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</si>
  <si>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</si>
  <si>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</si>
  <si>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</si>
  <si>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</si>
  <si>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</si>
  <si>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</si>
  <si>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</si>
  <si>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</si>
  <si>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</si>
  <si>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</si>
  <si>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</si>
  <si>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</si>
  <si>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</si>
  <si>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</si>
  <si>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</si>
  <si>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</si>
  <si>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</si>
  <si>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</si>
  <si>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</si>
  <si>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</si>
  <si>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</si>
  <si>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</si>
  <si>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</si>
  <si>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</si>
  <si>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</si>
  <si>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</si>
  <si>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</si>
  <si>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</si>
  <si>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</si>
  <si>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</si>
  <si>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</si>
  <si>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</si>
  <si>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</si>
  <si>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</si>
  <si>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</si>
  <si>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</si>
  <si>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</si>
  <si>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</si>
  <si>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</si>
  <si>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</si>
  <si>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</si>
  <si>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</si>
  <si>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</si>
  <si>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</si>
  <si>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</si>
  <si>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</si>
  <si>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</si>
  <si>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</si>
  <si>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</si>
  <si>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</si>
  <si>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</si>
  <si>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</si>
  <si>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</si>
  <si>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</si>
  <si>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</si>
  <si>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</si>
  <si>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</si>
  <si>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</si>
  <si>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</si>
  <si>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</si>
  <si>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</si>
  <si>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</si>
  <si>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</si>
  <si>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</si>
  <si>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</si>
  <si>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</si>
  <si>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</si>
  <si>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</si>
  <si>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</si>
  <si>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</si>
  <si>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</si>
  <si>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</si>
  <si>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</si>
  <si>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</si>
  <si>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</si>
  <si>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</si>
  <si>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</si>
  <si>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</si>
  <si>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</si>
  <si>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</si>
  <si>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</si>
  <si>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</si>
  <si>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</si>
  <si>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</si>
  <si>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</si>
  <si>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</si>
  <si>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</si>
  <si>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</si>
  <si>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</si>
  <si>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</si>
  <si>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</si>
  <si>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</si>
  <si>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</si>
  <si>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</si>
  <si>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</si>
  <si>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</si>
  <si>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</si>
  <si>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</si>
  <si>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</si>
  <si>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</si>
  <si>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</si>
  <si>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</si>
  <si>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</si>
  <si>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</si>
  <si>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</si>
  <si>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</si>
  <si>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</si>
  <si>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</si>
  <si>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</si>
  <si>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</si>
  <si>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</si>
  <si>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</si>
  <si>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</si>
  <si>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</si>
  <si>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</si>
  <si>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</si>
  <si>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</si>
  <si>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</si>
  <si>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</si>
  <si>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</si>
  <si>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</si>
  <si>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</si>
  <si>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</si>
  <si>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</si>
  <si>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</si>
  <si>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</si>
  <si>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</si>
  <si>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</si>
  <si>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</si>
  <si>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</si>
  <si>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</si>
  <si>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</si>
  <si>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</si>
  <si>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</si>
  <si>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</si>
  <si>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</si>
  <si>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</si>
  <si>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</si>
  <si>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</si>
  <si>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</si>
  <si>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</si>
  <si>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</si>
  <si>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</si>
  <si>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</si>
  <si>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</si>
  <si>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</si>
  <si>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</si>
  <si>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</si>
  <si>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</si>
  <si>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</si>
  <si>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</si>
  <si>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</si>
  <si>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</si>
  <si>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</si>
  <si>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</si>
  <si>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</si>
  <si>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</si>
  <si>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</si>
  <si>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</si>
  <si>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</si>
  <si>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</si>
  <si>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</si>
  <si>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</si>
  <si>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</si>
  <si>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</si>
  <si>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</si>
  <si>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</si>
  <si>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</si>
  <si>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</si>
  <si>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</si>
  <si>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</si>
  <si>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</si>
  <si>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</si>
  <si>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</si>
  <si>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</si>
  <si>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</si>
  <si>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</si>
  <si>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</si>
  <si>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</si>
  <si>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</si>
  <si>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</si>
  <si>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</si>
  <si>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</si>
  <si>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</si>
  <si>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</si>
  <si>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</si>
  <si>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</si>
  <si>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</si>
  <si>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</si>
  <si>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</si>
  <si>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</si>
  <si>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</si>
  <si>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</si>
  <si>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</si>
  <si>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</si>
  <si>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</si>
  <si>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</si>
  <si>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</si>
  <si>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</si>
  <si>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</si>
  <si>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</si>
  <si>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</si>
  <si>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</si>
  <si>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</si>
  <si>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</si>
  <si>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</si>
  <si>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</si>
  <si>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</si>
  <si>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</si>
  <si>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</si>
  <si>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</si>
  <si>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</si>
  <si>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</si>
  <si>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</si>
  <si>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</si>
  <si>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</si>
  <si>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</si>
  <si>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</si>
  <si>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</si>
  <si>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</si>
  <si>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</si>
  <si>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</si>
  <si>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</si>
  <si>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</si>
  <si>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</si>
  <si>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</si>
  <si>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</si>
  <si>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</si>
  <si>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</si>
  <si>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</si>
  <si>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</si>
  <si>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</si>
  <si>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</si>
  <si>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</si>
  <si>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</si>
  <si>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</si>
  <si>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</si>
  <si>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</si>
  <si>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</si>
  <si>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</si>
  <si>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</si>
  <si>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</si>
  <si>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</si>
  <si>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</si>
  <si>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</si>
  <si>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</si>
  <si>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</si>
  <si>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</si>
  <si>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</si>
  <si>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</si>
  <si>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</si>
  <si>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</si>
  <si>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</si>
  <si>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</si>
  <si>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</si>
  <si>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</si>
  <si>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</si>
  <si>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</si>
  <si>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</si>
  <si>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</si>
  <si>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</si>
  <si>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</si>
  <si>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</si>
  <si>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</si>
  <si>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</si>
  <si>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</si>
  <si>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</si>
  <si>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</si>
  <si>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</si>
  <si>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</si>
  <si>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</si>
  <si>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</si>
  <si>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</si>
  <si>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</si>
  <si>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</si>
  <si>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</si>
  <si>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</si>
  <si>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</si>
  <si>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</si>
  <si>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</si>
  <si>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</si>
  <si>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</si>
  <si>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</si>
  <si>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</si>
  <si>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</si>
  <si>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</si>
  <si>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</si>
  <si>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</si>
  <si>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</si>
  <si>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</si>
  <si>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</si>
  <si>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</si>
  <si>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</si>
  <si>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</si>
  <si>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</si>
  <si>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</si>
  <si>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</si>
  <si>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</si>
  <si>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</si>
  <si>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</si>
  <si>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</si>
  <si>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</si>
  <si>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</si>
  <si>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</si>
  <si>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</si>
  <si>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</si>
  <si>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</si>
  <si>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</si>
  <si>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</si>
  <si>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</si>
  <si>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</si>
  <si>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</si>
  <si>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</si>
  <si>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</si>
  <si>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</si>
  <si>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</si>
  <si>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</si>
  <si>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</si>
  <si>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</si>
  <si>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</si>
  <si>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</si>
  <si>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</si>
  <si>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</si>
  <si>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</si>
  <si>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</si>
  <si>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</si>
  <si>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</si>
  <si>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</si>
  <si>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</si>
  <si>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</si>
  <si>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</si>
  <si>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</si>
  <si>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</si>
  <si>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</si>
  <si>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</si>
  <si>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</si>
  <si>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</si>
  <si>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</si>
  <si>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</si>
  <si>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</si>
  <si>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</si>
  <si>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</si>
  <si>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</si>
  <si>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</si>
  <si>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</si>
  <si>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</si>
  <si>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</si>
  <si>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</si>
  <si>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</si>
  <si>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</si>
  <si>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</si>
  <si>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</si>
  <si>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</si>
  <si>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</si>
  <si>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</si>
  <si>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</si>
  <si>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</si>
  <si>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</si>
  <si>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</si>
  <si>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</si>
  <si>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</si>
  <si>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</si>
  <si>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</si>
  <si>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</si>
  <si>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</si>
  <si>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</si>
  <si>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</si>
  <si>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</si>
  <si>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</si>
  <si>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</si>
  <si>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</si>
  <si>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</si>
  <si>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</si>
  <si>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</si>
  <si>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</si>
  <si>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</si>
  <si>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</si>
  <si>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</si>
  <si>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</si>
  <si>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</si>
  <si>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</si>
  <si>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</si>
  <si>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</si>
  <si>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</si>
  <si>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</si>
  <si>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</si>
  <si>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</si>
  <si>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</si>
  <si>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</si>
  <si>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</si>
  <si>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</si>
  <si>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</si>
  <si>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</si>
  <si>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</si>
  <si>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</si>
  <si>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</si>
  <si>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</si>
  <si>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</si>
  <si>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</si>
  <si>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</si>
  <si>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</si>
  <si>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</si>
  <si>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</si>
  <si>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</si>
  <si>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</si>
  <si>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</si>
  <si>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</si>
  <si>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</si>
  <si>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</si>
  <si>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</si>
  <si>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</si>
  <si>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</si>
  <si>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</si>
  <si>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</si>
  <si>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</si>
  <si>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</si>
  <si>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</si>
  <si>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</si>
  <si>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</si>
  <si>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</si>
  <si>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</si>
  <si>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</si>
  <si>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</si>
  <si>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</si>
  <si>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</si>
  <si>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</si>
  <si>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</si>
  <si>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</si>
  <si>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</si>
  <si>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</si>
  <si>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</si>
  <si>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</si>
  <si>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</si>
  <si>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</si>
  <si>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</si>
  <si>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</si>
  <si>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</si>
  <si>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</si>
  <si>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</si>
  <si>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</si>
  <si>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</si>
  <si>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</si>
  <si>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</si>
  <si>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</si>
  <si>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</si>
  <si>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</si>
  <si>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</si>
  <si>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</si>
  <si>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</si>
  <si>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</si>
  <si>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</si>
  <si>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</si>
  <si>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</si>
  <si>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</si>
  <si>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</si>
  <si>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</si>
  <si>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</si>
  <si>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</si>
  <si>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</si>
  <si>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</si>
  <si>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</si>
  <si>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</si>
  <si>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</si>
  <si>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</si>
  <si>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</si>
  <si>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</si>
  <si>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</si>
  <si>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</si>
  <si>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</si>
  <si>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</si>
  <si>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</si>
  <si>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</si>
  <si>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</si>
  <si>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</si>
  <si>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</si>
  <si>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</si>
  <si>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</si>
  <si>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</si>
  <si>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</si>
  <si>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</si>
  <si>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</si>
  <si>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</si>
  <si>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</si>
  <si>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</si>
  <si>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</si>
  <si>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</si>
  <si>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</si>
  <si>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</si>
  <si>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</si>
  <si>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</si>
  <si>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</si>
  <si>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</si>
  <si>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</si>
  <si>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</si>
  <si>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</si>
  <si>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</si>
  <si>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</si>
  <si>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</si>
  <si>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</si>
  <si>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</si>
  <si>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</si>
  <si>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</si>
  <si>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</si>
  <si>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</si>
  <si>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</si>
  <si>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</si>
  <si>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</si>
  <si>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</si>
  <si>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</si>
  <si>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</si>
  <si>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</si>
  <si>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</si>
  <si>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</si>
  <si>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</si>
  <si>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</si>
  <si>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</si>
  <si>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</si>
  <si>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</si>
  <si>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</si>
  <si>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</si>
  <si>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</si>
  <si>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</si>
  <si>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</si>
  <si>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</si>
  <si>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</si>
  <si>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</si>
  <si>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</si>
  <si>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</si>
  <si>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</si>
  <si>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</si>
  <si>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</si>
  <si>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</si>
  <si>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</si>
  <si>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</si>
  <si>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</si>
  <si>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</si>
  <si>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</si>
  <si>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</si>
  <si>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</si>
  <si>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</si>
  <si>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</si>
  <si>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</si>
  <si>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</si>
  <si>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</si>
  <si>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</si>
  <si>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</si>
  <si>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</si>
  <si>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</si>
  <si>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</si>
  <si>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</si>
  <si>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</si>
  <si>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</si>
  <si>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</si>
  <si>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</si>
  <si>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</si>
  <si>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</si>
  <si>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</si>
  <si>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</si>
  <si>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</si>
  <si>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</si>
  <si>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</si>
  <si>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</si>
  <si>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</si>
  <si>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</si>
  <si>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</si>
  <si>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</si>
  <si>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</si>
  <si>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</si>
  <si>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</si>
  <si>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</si>
  <si>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</si>
  <si>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</si>
  <si>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</si>
  <si>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</si>
  <si>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</si>
  <si>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</si>
  <si>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</si>
  <si>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</si>
  <si>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</si>
  <si>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</si>
  <si>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</si>
  <si>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</si>
  <si>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</si>
  <si>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</si>
  <si>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</si>
  <si>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</si>
  <si>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</si>
  <si>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</si>
  <si>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</si>
  <si>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</si>
  <si>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</si>
  <si>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</si>
  <si>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</si>
  <si>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</si>
  <si>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</si>
  <si>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</si>
  <si>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</si>
  <si>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</si>
  <si>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</si>
  <si>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</si>
  <si>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</si>
  <si>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</si>
  <si>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</si>
  <si>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</si>
  <si>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</si>
  <si>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</si>
  <si>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</si>
  <si>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</si>
  <si>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</si>
  <si>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</si>
  <si>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</si>
  <si>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</si>
  <si>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</si>
  <si>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</si>
  <si>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</si>
  <si>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</si>
  <si>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</si>
  <si>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</si>
  <si>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</si>
  <si>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</si>
  <si>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</si>
  <si>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</si>
  <si>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</si>
  <si>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</si>
  <si>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</si>
  <si>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</si>
  <si>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</si>
  <si>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</si>
  <si>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</si>
  <si>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</si>
  <si>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</si>
  <si>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</si>
  <si>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</si>
  <si>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</si>
  <si>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</si>
  <si>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</si>
  <si>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</si>
  <si>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</si>
  <si>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</si>
  <si>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</si>
  <si>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</si>
  <si>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</si>
  <si>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</si>
  <si>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</si>
  <si>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</si>
  <si>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</si>
  <si>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</si>
  <si>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</si>
  <si>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</si>
  <si>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</si>
  <si>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</si>
  <si>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</si>
  <si>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</si>
  <si>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</si>
  <si>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</si>
  <si>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</si>
  <si>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</si>
  <si>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</si>
  <si>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</si>
  <si>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</si>
  <si>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</si>
  <si>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</si>
  <si>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</si>
  <si>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</si>
  <si>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</si>
  <si>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</si>
  <si>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</si>
  <si>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</si>
  <si>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</si>
  <si>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</si>
  <si>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</si>
  <si>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</si>
  <si>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</si>
  <si>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</si>
  <si>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</si>
  <si>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</si>
  <si>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</si>
  <si>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</si>
  <si>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</si>
  <si>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</si>
  <si>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</si>
  <si>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</si>
  <si>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</si>
  <si>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</si>
  <si>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</si>
  <si>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</si>
  <si>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</si>
  <si>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</si>
  <si>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</si>
  <si>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</si>
  <si>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</si>
  <si>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</si>
  <si>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</si>
  <si>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</si>
  <si>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</si>
  <si>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</si>
  <si>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</si>
  <si>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</si>
  <si>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</si>
  <si>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</si>
  <si>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</si>
  <si>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</si>
  <si>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</si>
  <si>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</si>
  <si>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</si>
  <si>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</si>
  <si>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</si>
  <si>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</si>
  <si>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</si>
  <si>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</si>
  <si>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</si>
  <si>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</si>
  <si>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</si>
  <si>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</si>
  <si>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</si>
  <si>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</si>
  <si>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</si>
  <si>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</si>
  <si>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</si>
  <si>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</si>
  <si>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</si>
  <si>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</si>
  <si>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</si>
  <si>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</si>
  <si>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</si>
  <si>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</si>
  <si>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</si>
  <si>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</si>
  <si>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</si>
  <si>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</si>
  <si>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</si>
  <si>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</si>
  <si>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</si>
  <si>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</si>
  <si>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</si>
  <si>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</si>
  <si>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</si>
  <si>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</si>
  <si>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</si>
  <si>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</si>
  <si>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</si>
  <si>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</si>
  <si>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</si>
  <si>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</si>
  <si>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</si>
  <si>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</si>
  <si>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</si>
  <si>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</si>
  <si>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</si>
  <si>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</si>
  <si>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</si>
  <si>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</si>
  <si>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</si>
  <si>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</si>
  <si>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</si>
  <si>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</si>
  <si>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</si>
  <si>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</si>
  <si>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</si>
  <si>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</si>
  <si>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</si>
  <si>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</si>
  <si>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</si>
  <si>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</si>
  <si>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</si>
  <si>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</si>
  <si>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</si>
  <si>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</si>
  <si>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</si>
  <si>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</si>
  <si>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</si>
  <si>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</si>
  <si>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</si>
  <si>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</si>
  <si>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</si>
  <si>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</si>
  <si>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</si>
  <si>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</si>
  <si>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</si>
  <si>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</si>
  <si>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</si>
  <si>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</si>
  <si>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</si>
  <si>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</si>
  <si>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</si>
  <si>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</si>
  <si>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</si>
  <si>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</si>
  <si>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</si>
  <si>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</si>
  <si>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</si>
  <si>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</si>
  <si>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</si>
  <si>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</si>
  <si>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</si>
  <si>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</si>
  <si>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</si>
  <si>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</si>
  <si>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</si>
  <si>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</si>
  <si>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</si>
  <si>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</si>
  <si>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</si>
  <si>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</si>
  <si>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</si>
  <si>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</si>
  <si>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</si>
  <si>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</si>
  <si>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</si>
  <si>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</si>
  <si>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</si>
  <si>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</si>
  <si>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</si>
  <si>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</si>
  <si>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</si>
  <si>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</si>
  <si>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</si>
  <si>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</si>
  <si>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</si>
  <si>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</si>
  <si>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</si>
  <si>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</si>
  <si>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</si>
  <si>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</si>
  <si>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</si>
  <si>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</si>
  <si>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</si>
  <si>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</si>
  <si>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</si>
  <si>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</si>
  <si>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</si>
  <si>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</si>
  <si>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</si>
  <si>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</si>
  <si>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</si>
  <si>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</si>
  <si>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</si>
  <si>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</si>
  <si>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</si>
  <si>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</si>
  <si>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</si>
  <si>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</si>
  <si>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</si>
  <si>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</si>
  <si>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</si>
  <si>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</si>
  <si>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</si>
  <si>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</si>
  <si>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</si>
  <si>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</si>
  <si>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</si>
  <si>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</si>
  <si>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</si>
  <si>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</si>
  <si>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</si>
  <si>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</si>
  <si>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</si>
  <si>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</si>
  <si>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</si>
  <si>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</si>
  <si>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</si>
  <si>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</si>
  <si>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</si>
  <si>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</si>
  <si>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</si>
  <si>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</si>
  <si>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</si>
  <si>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</si>
  <si>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</si>
  <si>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</si>
  <si>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</si>
  <si>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</si>
  <si>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</si>
  <si>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</si>
  <si>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</si>
  <si>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</si>
  <si>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</si>
  <si>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</si>
  <si>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</si>
  <si>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</si>
  <si>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</si>
  <si>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</si>
  <si>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</si>
  <si>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</si>
  <si>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</si>
  <si>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</si>
  <si>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</si>
  <si>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</si>
  <si>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</si>
  <si>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</si>
  <si>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</si>
  <si>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</si>
  <si>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</si>
  <si>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</si>
  <si>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</si>
  <si>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</si>
  <si>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</si>
  <si>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</si>
  <si>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</si>
  <si>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</si>
  <si>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</si>
  <si>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</si>
  <si>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</si>
  <si>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</si>
  <si>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</si>
  <si>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</si>
  <si>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</si>
  <si>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</si>
  <si>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</si>
  <si>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</si>
  <si>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</si>
  <si>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</si>
  <si>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</si>
  <si>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</si>
  <si>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</si>
  <si>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</si>
  <si>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</si>
  <si>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</si>
  <si>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</si>
  <si>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</si>
  <si>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</si>
  <si>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</si>
  <si>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</si>
  <si>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</si>
  <si>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</si>
  <si>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</si>
  <si>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</si>
  <si>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</si>
  <si>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</si>
  <si>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</si>
  <si>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</si>
  <si>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</si>
  <si>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</si>
  <si>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</si>
  <si>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</si>
  <si>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</si>
  <si>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</si>
  <si>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</si>
  <si>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</si>
  <si>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</si>
  <si>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</si>
  <si>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</si>
  <si>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</si>
  <si>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</si>
  <si>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</si>
  <si>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</si>
  <si>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</si>
  <si>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</si>
  <si>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</si>
  <si>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</si>
  <si>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</si>
  <si>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</si>
  <si>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</si>
  <si>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</si>
  <si>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</si>
  <si>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</si>
  <si>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</si>
  <si>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</si>
  <si>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</si>
  <si>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</si>
  <si>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</si>
  <si>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</si>
  <si>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</si>
  <si>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</si>
  <si>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</si>
  <si>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</si>
  <si>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</si>
  <si>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</si>
  <si>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</si>
  <si>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</si>
  <si>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</si>
  <si>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</si>
  <si>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</si>
  <si>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</si>
  <si>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</si>
  <si>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</si>
  <si>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</si>
  <si>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</si>
  <si>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</si>
  <si>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</si>
  <si>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</si>
  <si>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</si>
  <si>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</si>
  <si>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</si>
  <si>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</si>
  <si>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</si>
  <si>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</si>
  <si>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</si>
  <si>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</si>
  <si>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</si>
  <si>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</si>
  <si>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</si>
  <si>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</si>
  <si>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</si>
  <si>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</si>
  <si>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</si>
  <si>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</si>
  <si>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</si>
  <si>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</si>
  <si>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</si>
  <si>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</si>
  <si>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</si>
  <si>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</si>
  <si>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</si>
  <si>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</si>
  <si>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</si>
  <si>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</si>
  <si>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</si>
  <si>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</si>
  <si>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</si>
  <si>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</si>
  <si>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</si>
  <si>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</si>
  <si>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</si>
  <si>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</si>
  <si>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</si>
  <si>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</si>
  <si>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</si>
  <si>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</si>
  <si>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</si>
  <si>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</si>
  <si>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</si>
  <si>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</si>
  <si>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</si>
  <si>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</si>
  <si>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</si>
  <si>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</si>
  <si>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</si>
  <si>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</si>
  <si>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</si>
  <si>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</si>
  <si>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</si>
  <si>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</si>
  <si>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</si>
  <si>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</si>
  <si>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</si>
  <si>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</si>
  <si>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</si>
  <si>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</si>
  <si>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</si>
  <si>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</si>
  <si>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</si>
  <si>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</si>
  <si>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</si>
  <si>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</si>
  <si>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</si>
  <si>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</si>
  <si>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</si>
  <si>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</si>
  <si>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</si>
  <si>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</si>
  <si>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</si>
  <si>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</si>
  <si>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</si>
  <si>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</si>
  <si>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</si>
  <si>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</si>
  <si>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</si>
  <si>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</si>
  <si>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</si>
  <si>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</si>
  <si>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</si>
  <si>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</si>
  <si>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</si>
  <si>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</si>
  <si>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</si>
  <si>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</si>
  <si>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</si>
  <si>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</si>
  <si>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</si>
  <si>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</si>
  <si>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</si>
  <si>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</si>
  <si>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</si>
  <si>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</si>
  <si>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</si>
  <si>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</si>
  <si>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</si>
  <si>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</si>
  <si>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</si>
  <si>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</si>
  <si>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</si>
  <si>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</si>
  <si>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</si>
  <si>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</si>
  <si>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</si>
  <si>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</si>
  <si>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</si>
  <si>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</si>
  <si>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</si>
  <si>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</si>
  <si>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</si>
  <si>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</si>
  <si>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</si>
  <si>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</si>
  <si>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</si>
  <si>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</si>
  <si>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</si>
  <si>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</si>
  <si>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</si>
  <si>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</si>
  <si>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</si>
  <si>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</si>
  <si>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</si>
  <si>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</si>
  <si>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</si>
  <si>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</si>
  <si>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</si>
  <si>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</si>
  <si>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</si>
  <si>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</si>
  <si>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</si>
  <si>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</si>
  <si>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</si>
  <si>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</si>
  <si>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</si>
  <si>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</si>
  <si>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</si>
  <si>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</si>
  <si>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</si>
  <si>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</si>
  <si>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</si>
  <si>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</si>
  <si>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</si>
  <si>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</si>
  <si>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</si>
  <si>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</si>
  <si>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</si>
  <si>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</si>
  <si>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</si>
  <si>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</si>
  <si>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</si>
  <si>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</si>
  <si>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</si>
  <si>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</si>
  <si>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</si>
  <si>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</si>
  <si>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</si>
  <si>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</si>
  <si>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</si>
  <si>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</si>
  <si>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</si>
  <si>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</si>
  <si>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</si>
  <si>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</si>
  <si>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</si>
  <si>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</si>
  <si>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</si>
  <si>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</si>
  <si>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</si>
  <si>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</si>
  <si>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</si>
  <si>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</si>
  <si>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</si>
  <si>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</si>
  <si>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</si>
  <si>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</si>
  <si>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</si>
  <si>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</si>
  <si>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</si>
  <si>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</si>
  <si>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</si>
  <si>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</si>
  <si>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</si>
  <si>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</si>
  <si>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</si>
  <si>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</si>
  <si>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</si>
  <si>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</si>
  <si>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</si>
  <si>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</si>
  <si>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</si>
  <si>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</si>
  <si>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</si>
  <si>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</si>
  <si>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</si>
  <si>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</si>
  <si>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</si>
  <si>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</si>
  <si>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</si>
  <si>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</si>
  <si>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</si>
  <si>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</si>
  <si>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</si>
  <si>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</si>
  <si>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</si>
  <si>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</si>
  <si>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</si>
  <si>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</si>
  <si>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</si>
  <si>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</si>
  <si>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</si>
  <si>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</si>
  <si>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</si>
  <si>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</si>
  <si>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</si>
  <si>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</si>
  <si>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</si>
  <si>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</si>
  <si>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</si>
  <si>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</si>
  <si>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</si>
  <si>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</si>
  <si>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</si>
  <si>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</si>
  <si>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</si>
  <si>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</si>
  <si>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</si>
  <si>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</si>
  <si>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</si>
  <si>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</si>
  <si>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</si>
  <si>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</si>
  <si>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</si>
  <si>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</si>
  <si>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</si>
  <si>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</si>
  <si>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</si>
  <si>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</si>
  <si>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</si>
  <si>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</si>
  <si>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</si>
  <si>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</si>
  <si>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</si>
  <si>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</si>
  <si>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</si>
  <si>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</si>
  <si>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</si>
  <si>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</si>
  <si>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</si>
  <si>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</si>
  <si>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</si>
  <si>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</si>
  <si>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</si>
  <si>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</si>
  <si>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</si>
  <si>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</si>
  <si>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</si>
  <si>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</si>
  <si>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</si>
  <si>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</si>
  <si>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</si>
  <si>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</si>
  <si>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</si>
  <si>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</si>
  <si>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</si>
  <si>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</si>
  <si>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</si>
  <si>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</si>
  <si>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</si>
  <si>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</si>
  <si>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</si>
  <si>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</si>
  <si>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</si>
  <si>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</si>
  <si>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</si>
  <si>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</si>
  <si>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</si>
  <si>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</si>
  <si>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</si>
  <si>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</si>
  <si>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</si>
  <si>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</si>
  <si>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</si>
  <si>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</si>
  <si>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</si>
  <si>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</si>
  <si>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</si>
  <si>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</si>
  <si>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</si>
  <si>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</si>
  <si>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</si>
  <si>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</si>
  <si>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</si>
  <si>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</si>
  <si>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</si>
  <si>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</si>
  <si>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</si>
  <si>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</si>
  <si>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</si>
  <si>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</si>
  <si>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</si>
  <si>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</si>
  <si>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</si>
  <si>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</si>
  <si>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</si>
  <si>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</si>
  <si>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</si>
  <si>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</si>
  <si>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</si>
  <si>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</si>
  <si>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</si>
  <si>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</si>
  <si>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</si>
  <si>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</si>
  <si>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</si>
  <si>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</si>
  <si>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</si>
  <si>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</si>
  <si>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</si>
  <si>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</si>
  <si>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</si>
  <si>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</si>
  <si>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</si>
  <si>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</si>
  <si>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</si>
  <si>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</si>
  <si>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</si>
  <si>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</si>
  <si>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</si>
  <si>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</si>
  <si>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</si>
  <si>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</si>
  <si>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</si>
  <si>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</si>
  <si>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</si>
  <si>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</si>
  <si>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</si>
  <si>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</si>
  <si>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</si>
  <si>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</si>
  <si>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</si>
  <si>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</si>
  <si>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</si>
  <si>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</si>
  <si>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</si>
  <si>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</si>
  <si>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</si>
  <si>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</si>
  <si>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</si>
  <si>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</si>
  <si>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</si>
  <si>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</si>
  <si>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</si>
  <si>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</si>
  <si>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</si>
  <si>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</si>
  <si>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</si>
  <si>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</si>
  <si>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</si>
  <si>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</si>
  <si>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</si>
  <si>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</si>
  <si>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</si>
  <si>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</si>
  <si>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</si>
  <si>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</si>
  <si>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</si>
  <si>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</si>
  <si>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</si>
  <si>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</si>
  <si>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</si>
  <si>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</si>
  <si>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</si>
  <si>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</si>
  <si>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</si>
  <si>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</si>
  <si>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</si>
  <si>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</si>
  <si>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</si>
  <si>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</si>
  <si>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</si>
  <si>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</si>
  <si>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</si>
  <si>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</si>
  <si>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</si>
  <si>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</si>
  <si>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</si>
  <si>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</si>
  <si>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</si>
  <si>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</si>
  <si>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</si>
  <si>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</si>
  <si>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</si>
  <si>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</si>
  <si>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</si>
  <si>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</si>
  <si>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</si>
  <si>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</si>
  <si>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</si>
  <si>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</si>
  <si>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</si>
  <si>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</si>
  <si>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</si>
  <si>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</si>
  <si>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</si>
  <si>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</si>
  <si>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</si>
  <si>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</si>
  <si>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</si>
  <si>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</si>
  <si>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</si>
  <si>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</si>
  <si>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</si>
  <si>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</si>
  <si>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</si>
  <si>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</si>
  <si>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</si>
  <si>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</si>
  <si>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</si>
  <si>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</si>
  <si>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</si>
  <si>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</si>
  <si>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</si>
  <si>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</si>
  <si>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</si>
  <si>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</si>
  <si>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</si>
  <si>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</si>
  <si>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</si>
  <si>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</si>
  <si>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</si>
  <si>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</si>
  <si>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</si>
  <si>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</si>
  <si>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</si>
  <si>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</si>
  <si>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</si>
  <si>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</si>
  <si>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</si>
  <si>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</si>
  <si>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</si>
  <si>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</si>
  <si>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</si>
  <si>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</si>
  <si>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</si>
  <si>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</si>
  <si>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</si>
  <si>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</si>
  <si>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</si>
  <si>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</si>
  <si>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</si>
  <si>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</si>
  <si>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</si>
  <si>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</si>
  <si>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</si>
  <si>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</si>
  <si>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</si>
  <si>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</si>
  <si>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</si>
  <si>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</si>
  <si>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</si>
  <si>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</si>
  <si>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</si>
  <si>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</si>
  <si>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</si>
  <si>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</si>
  <si>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</si>
  <si>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</si>
  <si>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</si>
  <si>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</si>
  <si>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</si>
  <si>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</si>
  <si>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</si>
  <si>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</si>
  <si>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</si>
  <si>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</si>
  <si>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</si>
  <si>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</si>
  <si>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</si>
  <si>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</si>
  <si>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</si>
  <si>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</si>
  <si>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</si>
  <si>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</si>
  <si>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</si>
  <si>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</si>
  <si>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</si>
  <si>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</si>
  <si>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</si>
  <si>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</si>
  <si>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</si>
  <si>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</si>
  <si>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</si>
  <si>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</si>
  <si>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</si>
  <si>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</si>
  <si>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</si>
  <si>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</si>
  <si>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</si>
  <si>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</si>
  <si>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</si>
  <si>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</si>
  <si>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</si>
  <si>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</si>
  <si>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</si>
  <si>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</si>
  <si>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</si>
  <si>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</si>
  <si>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</si>
  <si>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</si>
  <si>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</si>
  <si>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</si>
  <si>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</si>
  <si>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</si>
  <si>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</si>
  <si>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</si>
  <si>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</si>
  <si>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</si>
  <si>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</si>
  <si>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</si>
  <si>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</si>
  <si>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</si>
  <si>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</si>
  <si>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</si>
  <si>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</si>
  <si>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</si>
  <si>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</si>
  <si>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</si>
  <si>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</si>
  <si>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</si>
  <si>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</si>
  <si>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</si>
  <si>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</si>
  <si>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</si>
  <si>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</si>
  <si>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</si>
  <si>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</si>
  <si>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</si>
  <si>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</si>
  <si>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</si>
  <si>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</si>
  <si>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</si>
  <si>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</si>
  <si>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</si>
  <si>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</si>
  <si>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</si>
  <si>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</si>
  <si>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</si>
  <si>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</si>
  <si>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</si>
  <si>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</si>
  <si>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</si>
  <si>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</si>
  <si>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</si>
  <si>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</si>
  <si>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</si>
  <si>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</si>
  <si>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</si>
  <si>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</si>
  <si>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</si>
  <si>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</si>
  <si>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</si>
  <si>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</si>
  <si>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</si>
  <si>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</si>
  <si>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</si>
  <si>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</si>
  <si>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</si>
  <si>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</si>
  <si>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</si>
  <si>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</si>
  <si>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</si>
  <si>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</si>
  <si>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</si>
  <si>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</si>
  <si>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</si>
  <si>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</si>
  <si>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</si>
  <si>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</si>
  <si>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</si>
  <si>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</si>
  <si>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</si>
  <si>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</si>
  <si>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</si>
  <si>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</si>
  <si>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</si>
  <si>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</si>
  <si>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</si>
  <si>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</si>
  <si>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</si>
  <si>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</si>
  <si>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</si>
  <si>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</si>
  <si>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</si>
  <si>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</si>
  <si>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</si>
  <si>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</si>
  <si>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</si>
  <si>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</si>
  <si>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</si>
  <si>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</si>
  <si>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</si>
  <si>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</si>
  <si>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</si>
  <si>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</si>
  <si>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</si>
  <si>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</si>
  <si>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</si>
  <si>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</si>
  <si>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</si>
  <si>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</si>
  <si>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</si>
  <si>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</si>
  <si>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</si>
  <si>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</si>
  <si>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</si>
  <si>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</si>
  <si>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</si>
  <si>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</si>
  <si>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</si>
  <si>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</si>
  <si>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</si>
  <si>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</si>
  <si>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</si>
  <si>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</si>
  <si>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</si>
  <si>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</si>
  <si>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</si>
  <si>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</si>
  <si>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</si>
  <si>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</si>
  <si>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</si>
  <si>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</si>
  <si>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</si>
  <si>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</si>
  <si>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</si>
  <si>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</si>
  <si>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</si>
  <si>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</si>
  <si>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</si>
  <si>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</si>
  <si>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</si>
  <si>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</si>
  <si>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</si>
  <si>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</si>
  <si>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</si>
  <si>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</si>
  <si>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</si>
  <si>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</si>
  <si>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</si>
  <si>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</si>
  <si>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</si>
  <si>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</si>
  <si>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</si>
  <si>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</si>
  <si>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</si>
  <si>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</si>
  <si>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</si>
  <si>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</si>
  <si>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</si>
  <si>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</si>
  <si>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</si>
  <si>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</si>
  <si>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</si>
  <si>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</si>
  <si>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</si>
  <si>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</si>
  <si>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</si>
  <si>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</si>
  <si>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</si>
  <si>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</si>
  <si>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</si>
  <si>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</si>
  <si>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</si>
  <si>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</si>
  <si>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</si>
  <si>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</si>
  <si>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</si>
  <si>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</si>
  <si>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</si>
  <si>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</si>
  <si>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</si>
  <si>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</si>
  <si>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</si>
  <si>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</si>
  <si>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</si>
  <si>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</si>
  <si>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</si>
  <si>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</si>
  <si>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</si>
  <si>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</si>
  <si>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</si>
  <si>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</si>
  <si>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</si>
  <si>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</si>
  <si>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</si>
  <si>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</si>
  <si>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</si>
  <si>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</si>
  <si>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</si>
  <si>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</si>
  <si>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</si>
  <si>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</si>
  <si>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</si>
  <si>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</si>
  <si>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</si>
  <si>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</si>
  <si>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</si>
  <si>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</si>
  <si>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</si>
  <si>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</si>
  <si>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</si>
  <si>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</si>
  <si>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</si>
  <si>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</si>
  <si>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</si>
  <si>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</si>
  <si>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</si>
  <si>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</si>
  <si>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</si>
  <si>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</si>
  <si>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</si>
  <si>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</si>
  <si>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</si>
  <si>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</si>
  <si>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</si>
  <si>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</si>
  <si>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</si>
  <si>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</si>
  <si>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</si>
  <si>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</si>
  <si>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</si>
  <si>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</si>
  <si>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</si>
  <si>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</si>
  <si>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</si>
  <si>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</si>
  <si>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</si>
  <si>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</si>
  <si>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</si>
  <si>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</si>
  <si>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</si>
  <si>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</si>
  <si>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</si>
  <si>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</si>
  <si>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</si>
  <si>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</si>
  <si>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</si>
  <si>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</si>
  <si>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</si>
  <si>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</si>
  <si>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</si>
  <si>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</si>
  <si>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</si>
  <si>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</si>
  <si>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</si>
  <si>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</si>
  <si>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</si>
  <si>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</si>
  <si>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</si>
  <si>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</si>
  <si>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</si>
  <si>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</si>
  <si>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</si>
  <si>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</si>
  <si>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</si>
  <si>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</si>
  <si>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</si>
  <si>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</si>
  <si>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</si>
  <si>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</si>
  <si>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</si>
  <si>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</si>
  <si>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</si>
  <si>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</si>
  <si>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</si>
  <si>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</si>
  <si>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</si>
  <si>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</si>
  <si>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</si>
  <si>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</si>
  <si>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</si>
  <si>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</si>
  <si>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</si>
  <si>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</si>
  <si>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</si>
  <si>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</si>
  <si>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</si>
  <si>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</si>
  <si>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</si>
  <si>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</si>
  <si>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</si>
  <si>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</si>
  <si>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</si>
  <si>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</si>
  <si>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</si>
  <si>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</si>
  <si>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</si>
  <si>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</si>
  <si>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</si>
  <si>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</si>
  <si>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</si>
  <si>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</si>
  <si>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</si>
  <si>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</si>
  <si>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</si>
  <si>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</si>
  <si>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</si>
  <si>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</si>
  <si>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</si>
  <si>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</si>
  <si>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</si>
  <si>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</si>
  <si>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</si>
  <si>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</si>
  <si>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</si>
  <si>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</si>
  <si>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</si>
  <si>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</si>
  <si>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</si>
  <si>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</si>
  <si>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</si>
  <si>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</si>
  <si>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</si>
  <si>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</si>
  <si>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</si>
  <si>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</si>
  <si>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</si>
  <si>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</si>
  <si>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</si>
  <si>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</si>
  <si>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</si>
  <si>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</si>
  <si>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</si>
  <si>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</si>
  <si>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</si>
  <si>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</si>
  <si>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</si>
  <si>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</si>
  <si>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</si>
  <si>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</si>
  <si>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</si>
  <si>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</si>
  <si>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</si>
  <si>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</si>
  <si>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</si>
  <si>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</si>
  <si>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</si>
  <si>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</si>
  <si>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</si>
  <si>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</si>
  <si>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</si>
  <si>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</si>
  <si>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</si>
  <si>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</si>
  <si>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</si>
  <si>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</si>
  <si>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</si>
  <si>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</si>
  <si>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</si>
  <si>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</si>
  <si>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</si>
  <si>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</si>
  <si>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</si>
  <si>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</si>
  <si>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</si>
  <si>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</si>
  <si>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</si>
  <si>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</si>
  <si>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</si>
  <si>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</si>
  <si>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</si>
  <si>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</si>
  <si>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</si>
  <si>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</si>
  <si>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</si>
  <si>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</si>
  <si>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</si>
  <si>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</si>
  <si>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</si>
  <si>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</si>
  <si>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</si>
  <si>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</si>
  <si>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</si>
  <si>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</si>
  <si>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</si>
  <si>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</si>
  <si>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</si>
  <si>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</si>
  <si>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</si>
  <si>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</si>
  <si>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</si>
  <si>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</si>
  <si>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</si>
  <si>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</si>
  <si>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</si>
  <si>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</si>
  <si>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</si>
  <si>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</si>
  <si>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</si>
  <si>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</si>
  <si>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</si>
  <si>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</si>
  <si>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</si>
  <si>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</si>
  <si>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</si>
  <si>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</si>
  <si>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</si>
  <si>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</si>
  <si>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</si>
  <si>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</si>
  <si>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</si>
  <si>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</si>
  <si>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</si>
  <si>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</si>
  <si>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</si>
  <si>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</si>
  <si>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</si>
  <si>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</si>
  <si>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</si>
  <si>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</si>
  <si>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</si>
  <si>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</si>
  <si>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</si>
  <si>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</si>
  <si>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</si>
  <si>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</si>
  <si>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</si>
  <si>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</si>
  <si>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</si>
  <si>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</si>
  <si>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</si>
  <si>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</si>
  <si>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</si>
  <si>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</si>
  <si>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</si>
  <si>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</si>
  <si>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</si>
  <si>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</si>
  <si>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</si>
  <si>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</si>
  <si>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</si>
  <si>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</si>
  <si>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</si>
  <si>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</si>
  <si>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</si>
  <si>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</si>
  <si>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</si>
  <si>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</si>
  <si>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</si>
  <si>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</si>
  <si>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</si>
  <si>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</si>
  <si>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</si>
  <si>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</si>
  <si>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</si>
  <si>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</si>
  <si>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</si>
  <si>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</si>
  <si>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</si>
  <si>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</si>
  <si>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</si>
  <si>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</si>
  <si>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</si>
  <si>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</si>
  <si>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</si>
  <si>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</si>
  <si>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</si>
  <si>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</si>
  <si>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</si>
  <si>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</si>
  <si>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</si>
  <si>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</si>
  <si>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</si>
  <si>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</si>
  <si>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</si>
  <si>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</si>
  <si>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</si>
  <si>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</si>
  <si>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</si>
  <si>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</si>
  <si>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</si>
  <si>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</si>
  <si>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</si>
  <si>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</si>
  <si>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</si>
  <si>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</si>
  <si>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</si>
  <si>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</si>
  <si>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</si>
  <si>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</si>
  <si>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</si>
  <si>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</si>
  <si>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</si>
  <si>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</si>
  <si>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</si>
  <si>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</si>
  <si>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</si>
  <si>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</si>
  <si>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</si>
  <si>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</si>
  <si>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</si>
  <si>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</si>
  <si>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</si>
  <si>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</si>
  <si>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</si>
  <si>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</si>
  <si>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</si>
  <si>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</si>
  <si>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</si>
  <si>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</si>
  <si>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</si>
  <si>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</si>
  <si>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</si>
  <si>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</si>
  <si>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</si>
  <si>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</si>
  <si>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</si>
  <si>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</si>
  <si>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</si>
  <si>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</si>
  <si>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</si>
  <si>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</si>
  <si>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</si>
  <si>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</si>
  <si>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</si>
  <si>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</si>
  <si>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</si>
  <si>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</si>
  <si>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</si>
  <si>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</si>
  <si>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</si>
  <si>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</si>
  <si>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</si>
  <si>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</si>
  <si>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</si>
  <si>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</si>
  <si>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</si>
  <si>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</si>
  <si>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</si>
  <si>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</si>
  <si>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</si>
  <si>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</si>
  <si>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</si>
  <si>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</si>
  <si>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</si>
  <si>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</si>
  <si>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</si>
  <si>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</si>
  <si>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</si>
  <si>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</si>
  <si>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</si>
  <si>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</si>
  <si>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</si>
  <si>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</si>
  <si>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</si>
  <si>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</si>
  <si>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</si>
  <si>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</si>
  <si>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</si>
  <si>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</si>
  <si>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</si>
  <si>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</si>
  <si>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</si>
  <si>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</si>
  <si>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</si>
  <si>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</si>
  <si>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</si>
  <si>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</si>
  <si>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</si>
  <si>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</si>
  <si>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</si>
  <si>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</si>
  <si>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</si>
  <si>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</si>
  <si>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</si>
  <si>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</si>
  <si>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</si>
  <si>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</si>
  <si>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</si>
  <si>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</si>
  <si>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</si>
  <si>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</si>
  <si>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</si>
  <si>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</si>
  <si>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</si>
  <si>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</si>
  <si>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</si>
  <si>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</si>
  <si>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</si>
  <si>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</si>
  <si>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</si>
  <si>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</si>
  <si>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</si>
  <si>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</si>
  <si>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</si>
  <si>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</si>
  <si>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</si>
  <si>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</si>
  <si>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</si>
  <si>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</si>
  <si>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</si>
  <si>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</si>
  <si>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</si>
  <si>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</si>
  <si>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</si>
  <si>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</si>
  <si>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</si>
  <si>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</si>
  <si>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</si>
  <si>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</si>
  <si>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</si>
  <si>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</si>
  <si>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</si>
  <si>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</si>
  <si>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</si>
  <si>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</si>
  <si>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</si>
  <si>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</si>
  <si>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</si>
  <si>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</si>
  <si>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</si>
  <si>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</si>
  <si>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</si>
  <si>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</si>
  <si>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</si>
  <si>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</si>
  <si>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</si>
  <si>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</si>
  <si>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</si>
  <si>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</si>
  <si>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</si>
  <si>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</si>
  <si>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</si>
  <si>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</si>
  <si>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</si>
  <si>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</si>
  <si>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</si>
  <si>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</si>
  <si>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</si>
  <si>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</si>
  <si>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</si>
  <si>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</si>
  <si>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</si>
  <si>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</si>
  <si>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</si>
  <si>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</si>
  <si>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</si>
  <si>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</si>
  <si>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</si>
  <si>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</si>
  <si>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</si>
  <si>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</si>
  <si>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</si>
  <si>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</si>
  <si>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</si>
  <si>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</si>
  <si>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</si>
  <si>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</si>
  <si>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</si>
  <si>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</si>
  <si>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</si>
  <si>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</si>
  <si>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</si>
  <si>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</si>
  <si>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</si>
  <si>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</si>
  <si>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</si>
  <si>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</si>
  <si>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</si>
  <si>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</si>
  <si>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</si>
  <si>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</si>
  <si>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</si>
  <si>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</si>
  <si>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</si>
  <si>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</si>
  <si>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</si>
  <si>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</si>
  <si>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</si>
  <si>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</si>
  <si>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</si>
  <si>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</si>
  <si>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</si>
  <si>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</si>
  <si>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</si>
  <si>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</si>
  <si>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</si>
  <si>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</si>
  <si>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</si>
  <si>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</si>
  <si>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</si>
  <si>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</si>
  <si>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</si>
  <si>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</si>
  <si>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</si>
  <si>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</si>
  <si>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</si>
  <si>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</si>
  <si>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</si>
  <si>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</si>
  <si>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</si>
  <si>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</si>
  <si>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</si>
  <si>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</si>
  <si>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</si>
  <si>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</si>
  <si>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</si>
  <si>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</si>
  <si>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</si>
  <si>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</si>
  <si>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</si>
  <si>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</si>
  <si>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</si>
  <si>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</si>
  <si>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</si>
  <si>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</si>
  <si>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</si>
  <si>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</si>
  <si>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</si>
  <si>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</si>
  <si>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</si>
  <si>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</si>
  <si>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</si>
  <si>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</si>
  <si>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</si>
  <si>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</si>
  <si>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</si>
  <si>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</si>
  <si>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</si>
  <si>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</si>
  <si>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</si>
  <si>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</si>
  <si>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</si>
  <si>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</si>
  <si>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</si>
  <si>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</si>
  <si>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</si>
  <si>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</si>
  <si>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</si>
  <si>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</si>
  <si>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</si>
  <si>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</si>
  <si>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</si>
  <si>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</si>
  <si>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</si>
  <si>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</si>
  <si>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</si>
  <si>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</si>
  <si>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</si>
  <si>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</si>
  <si>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</si>
  <si>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</si>
  <si>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</si>
  <si>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</si>
  <si>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</si>
  <si>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</si>
  <si>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</si>
  <si>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</si>
  <si>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</si>
  <si>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</si>
  <si>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</si>
  <si>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</si>
  <si>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</si>
  <si>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</si>
  <si>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</si>
  <si>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</si>
  <si>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</si>
  <si>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</si>
  <si>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</si>
  <si>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</si>
  <si>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</si>
  <si>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</si>
  <si>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</si>
  <si>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</si>
  <si>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</si>
  <si>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</si>
  <si>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</si>
  <si>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</si>
  <si>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</si>
  <si>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</si>
  <si>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</si>
  <si>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</si>
  <si>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</si>
  <si>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</si>
  <si>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</si>
  <si>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</si>
  <si>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</si>
  <si>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</si>
  <si>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</si>
  <si>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</si>
  <si>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</si>
  <si>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</si>
  <si>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</si>
  <si>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</si>
  <si>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</si>
  <si>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</si>
  <si>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</si>
  <si>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</si>
  <si>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</si>
  <si>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</si>
  <si>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</si>
  <si>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</si>
  <si>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</si>
  <si>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</si>
  <si>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</si>
  <si>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</si>
  <si>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</si>
  <si>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</si>
  <si>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</si>
  <si>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</si>
  <si>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</si>
  <si>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</si>
  <si>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</si>
  <si>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</si>
  <si>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</si>
  <si>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</si>
  <si>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</si>
  <si>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</si>
  <si>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</si>
  <si>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</si>
  <si>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</si>
  <si>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</si>
  <si>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</si>
  <si>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</si>
  <si>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</si>
  <si>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</si>
  <si>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</si>
  <si>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</si>
  <si>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</si>
  <si>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</si>
  <si>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</si>
  <si>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</si>
  <si>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</si>
  <si>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</si>
  <si>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</si>
  <si>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</si>
  <si>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</si>
  <si>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</si>
  <si>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</si>
  <si>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</si>
  <si>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</si>
  <si>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</si>
  <si>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</si>
  <si>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</si>
  <si>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</si>
  <si>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</si>
  <si>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</si>
  <si>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</si>
  <si>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</si>
  <si>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</si>
  <si>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</si>
  <si>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</si>
  <si>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</si>
  <si>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</si>
  <si>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</si>
  <si>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</si>
  <si>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</si>
  <si>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</si>
  <si>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</si>
  <si>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</si>
  <si>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</si>
  <si>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</si>
  <si>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</si>
  <si>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</si>
  <si>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</si>
  <si>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</si>
  <si>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</si>
  <si>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</si>
  <si>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</si>
  <si>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</si>
  <si>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</si>
  <si>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</si>
  <si>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</si>
  <si>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</si>
  <si>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</si>
  <si>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</si>
  <si>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</si>
  <si>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</si>
  <si>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</si>
  <si>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</si>
  <si>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</si>
  <si>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</si>
  <si>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</si>
  <si>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</si>
  <si>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</si>
  <si>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</si>
  <si>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</si>
  <si>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</si>
  <si>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</si>
  <si>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</si>
  <si>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</si>
  <si>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</si>
  <si>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</si>
  <si>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</si>
  <si>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</si>
  <si>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</si>
  <si>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</si>
  <si>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</si>
  <si>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</si>
  <si>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</si>
  <si>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</si>
  <si>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</si>
  <si>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</si>
  <si>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</si>
  <si>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</si>
  <si>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</si>
  <si>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</si>
  <si>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</si>
  <si>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</si>
  <si>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</si>
  <si>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</si>
  <si>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</si>
  <si>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</si>
  <si>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</si>
  <si>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</si>
  <si>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</si>
  <si>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</si>
  <si>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</si>
  <si>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</si>
  <si>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</si>
  <si>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</si>
  <si>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</si>
  <si>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</si>
  <si>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</si>
  <si>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</si>
  <si>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</si>
  <si>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</si>
  <si>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</si>
  <si>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</si>
  <si>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</si>
  <si>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</si>
  <si>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</si>
  <si>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</si>
  <si>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</si>
  <si>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</si>
  <si>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</si>
  <si>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</si>
  <si>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</si>
  <si>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</si>
  <si>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</si>
  <si>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</si>
  <si>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</si>
  <si>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</si>
  <si>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</si>
  <si>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</si>
  <si>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</si>
  <si>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</si>
  <si>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</si>
  <si>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</si>
  <si>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</si>
  <si>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</si>
  <si>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</si>
  <si>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</si>
  <si>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</si>
  <si>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</si>
  <si>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</si>
  <si>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</si>
  <si>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</si>
  <si>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</si>
  <si>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</si>
  <si>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</si>
  <si>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</si>
  <si>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</si>
  <si>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</si>
  <si>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</si>
  <si>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</si>
  <si>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</si>
  <si>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</si>
  <si>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</si>
  <si>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</si>
  <si>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</si>
  <si>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</si>
  <si>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</si>
  <si>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</si>
  <si>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</si>
  <si>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</si>
  <si>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</si>
  <si>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</si>
  <si>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</si>
  <si>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</si>
  <si>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</si>
  <si>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</si>
  <si>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</si>
  <si>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</si>
  <si>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</si>
  <si>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</si>
  <si>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</si>
  <si>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</si>
  <si>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</si>
  <si>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</si>
  <si>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</si>
  <si>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</si>
  <si>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</si>
  <si>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</si>
  <si>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</si>
  <si>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</si>
  <si>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</si>
  <si>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</si>
  <si>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</si>
  <si>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</si>
  <si>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</si>
  <si>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</si>
  <si>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</si>
  <si>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</si>
  <si>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</si>
  <si>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</si>
  <si>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</si>
  <si>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</si>
  <si>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</si>
  <si>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</si>
  <si>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</si>
  <si>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</si>
  <si>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</si>
  <si>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</si>
  <si>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</si>
  <si>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</si>
  <si>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</si>
  <si>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</si>
  <si>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</si>
  <si>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</si>
  <si>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</si>
  <si>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</si>
  <si>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</si>
  <si>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</si>
  <si>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</si>
  <si>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</si>
  <si>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</si>
  <si>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</si>
  <si>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</si>
  <si>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</si>
  <si>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</si>
  <si>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</si>
  <si>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</si>
  <si>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</si>
  <si>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</si>
  <si>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</si>
  <si>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</si>
  <si>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</si>
  <si>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</si>
  <si>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</si>
  <si>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</si>
  <si>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</si>
  <si>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</si>
  <si>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</si>
  <si>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</si>
  <si>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</si>
  <si>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</si>
  <si>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</si>
  <si>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</si>
  <si>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</si>
  <si>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</si>
  <si>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</si>
  <si>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</si>
  <si>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</si>
  <si>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</si>
  <si>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</si>
  <si>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</si>
  <si>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</si>
  <si>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</si>
  <si>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</si>
  <si>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</si>
  <si>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</si>
  <si>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</si>
  <si>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</si>
  <si>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</si>
  <si>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</si>
  <si>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</si>
  <si>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</si>
  <si>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</si>
  <si>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</si>
  <si>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</si>
  <si>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</si>
  <si>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</si>
  <si>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</si>
  <si>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</si>
  <si>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</si>
  <si>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</si>
  <si>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</si>
  <si>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</si>
  <si>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</si>
  <si>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</si>
  <si>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</si>
  <si>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</si>
  <si>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</si>
  <si>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</si>
  <si>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</si>
  <si>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</si>
  <si>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</si>
  <si>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</si>
  <si>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</si>
  <si>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</si>
  <si>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</si>
  <si>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</si>
  <si>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</si>
  <si>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</si>
  <si>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</si>
  <si>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</si>
  <si>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</si>
  <si>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</si>
  <si>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</si>
  <si>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</si>
  <si>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</si>
  <si>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</si>
  <si>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</si>
  <si>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</si>
  <si>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</si>
  <si>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</si>
  <si>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</si>
  <si>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</si>
  <si>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</si>
  <si>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</si>
  <si>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</si>
  <si>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</si>
  <si>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</si>
  <si>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</si>
  <si>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</si>
  <si>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</si>
  <si>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</si>
  <si>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</si>
  <si>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</si>
  <si>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</si>
  <si>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</si>
  <si>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</si>
  <si>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</si>
  <si>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</si>
  <si>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</si>
  <si>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</si>
  <si>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</si>
  <si>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</si>
  <si>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</si>
  <si>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</si>
  <si>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</si>
  <si>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</si>
  <si>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</si>
  <si>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</si>
  <si>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</si>
  <si>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</si>
  <si>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</si>
  <si>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</si>
  <si>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</si>
  <si>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</si>
  <si>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</si>
  <si>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</si>
  <si>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</si>
  <si>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</si>
  <si>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</si>
  <si>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</si>
  <si>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</si>
  <si>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</si>
  <si>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</si>
  <si>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</si>
  <si>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</si>
  <si>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</si>
  <si>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</si>
  <si>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</si>
  <si>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</si>
  <si>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</si>
  <si>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</si>
  <si>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</si>
  <si>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</si>
  <si>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</si>
  <si>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</si>
  <si>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</si>
  <si>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</si>
  <si>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</si>
  <si>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</si>
  <si>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</si>
  <si>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</si>
  <si>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</si>
  <si>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</si>
  <si>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</si>
  <si>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</si>
  <si>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</si>
  <si>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</si>
  <si>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</si>
  <si>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</si>
  <si>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</si>
  <si>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</si>
  <si>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</si>
  <si>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</si>
  <si>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</si>
  <si>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</si>
  <si>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</si>
  <si>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</si>
  <si>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</si>
  <si>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</si>
  <si>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</si>
  <si>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</si>
  <si>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</si>
  <si>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</si>
  <si>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</si>
  <si>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</si>
  <si>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</si>
  <si>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</si>
  <si>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</si>
  <si>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</si>
  <si>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</si>
  <si>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</si>
  <si>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</si>
  <si>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</si>
  <si>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</si>
  <si>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</si>
  <si>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</si>
  <si>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</si>
  <si>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</si>
  <si>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</si>
  <si>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</si>
  <si>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</si>
  <si>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</si>
  <si>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</si>
  <si>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</si>
  <si>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</si>
  <si>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</si>
  <si>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</si>
  <si>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</si>
  <si>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</si>
  <si>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</si>
  <si>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</si>
  <si>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</si>
  <si>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</si>
  <si>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</si>
  <si>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</si>
  <si>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</si>
  <si>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</si>
  <si>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</si>
  <si>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</si>
  <si>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</si>
  <si>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</si>
  <si>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</si>
  <si>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</si>
  <si>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</si>
  <si>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</si>
  <si>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</si>
  <si>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</si>
  <si>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</si>
  <si>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</si>
  <si>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</si>
  <si>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</si>
  <si>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</si>
  <si>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</si>
  <si>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</si>
  <si>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</si>
  <si>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</si>
  <si>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</si>
  <si>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</si>
  <si>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</si>
  <si>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</si>
  <si>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</si>
  <si>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</si>
  <si>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</si>
  <si>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</si>
  <si>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</si>
  <si>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</si>
  <si>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</si>
  <si>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</si>
  <si>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</si>
  <si>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</si>
  <si>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</si>
  <si>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</si>
  <si>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</si>
  <si>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</si>
  <si>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</si>
  <si>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</si>
  <si>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</si>
  <si>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</si>
  <si>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</si>
  <si>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</si>
  <si>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</si>
  <si>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</si>
  <si>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</si>
  <si>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</si>
  <si>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</si>
  <si>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</si>
  <si>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</si>
  <si>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</si>
  <si>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</si>
  <si>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</si>
  <si>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</si>
  <si>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</si>
  <si>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</si>
  <si>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</si>
  <si>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</si>
  <si>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</si>
  <si>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</si>
  <si>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</si>
  <si>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</si>
  <si>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</si>
  <si>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</si>
  <si>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</si>
  <si>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</si>
  <si>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</si>
  <si>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</si>
  <si>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</si>
  <si>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</si>
  <si>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</si>
  <si>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</si>
  <si>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</si>
  <si>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</si>
  <si>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</si>
  <si>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</si>
  <si>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</si>
  <si>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</si>
  <si>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</si>
  <si>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</si>
  <si>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</si>
  <si>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</si>
  <si>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</si>
  <si>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</si>
  <si>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</si>
  <si>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</si>
  <si>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</si>
  <si>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</si>
  <si>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</si>
  <si>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</si>
  <si>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</si>
  <si>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</si>
  <si>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</si>
  <si>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</si>
  <si>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</si>
  <si>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</si>
  <si>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</si>
  <si>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</si>
  <si>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</si>
  <si>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</si>
  <si>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</si>
  <si>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</si>
  <si>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</si>
  <si>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</si>
  <si>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</si>
  <si>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</si>
  <si>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</si>
  <si>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</si>
  <si>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</si>
  <si>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</si>
  <si>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</si>
  <si>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</si>
  <si>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</si>
  <si>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</si>
  <si>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</si>
  <si>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</si>
  <si>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</si>
  <si>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</si>
  <si>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</si>
  <si>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</si>
  <si>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</si>
  <si>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</si>
  <si>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</si>
  <si>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</si>
  <si>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</si>
  <si>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</si>
  <si>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</si>
  <si>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</si>
  <si>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</si>
  <si>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</si>
  <si>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</si>
  <si>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</si>
  <si>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</si>
  <si>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</si>
  <si>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</si>
  <si>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</si>
  <si>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</si>
  <si>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</si>
  <si>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</si>
  <si>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</si>
  <si>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</si>
  <si>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</si>
  <si>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</si>
  <si>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</si>
  <si>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</si>
  <si>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</si>
  <si>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</si>
  <si>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</si>
  <si>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</si>
  <si>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</si>
  <si>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</si>
  <si>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</si>
  <si>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</si>
  <si>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</si>
  <si>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</si>
  <si>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</si>
  <si>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</si>
  <si>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</si>
  <si>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</si>
  <si>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</si>
  <si>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</si>
  <si>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</si>
  <si>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</si>
  <si>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</si>
  <si>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</si>
  <si>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</si>
  <si>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</si>
  <si>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</si>
  <si>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</si>
  <si>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</si>
  <si>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</si>
  <si>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</si>
  <si>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</si>
  <si>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</si>
  <si>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</si>
  <si>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</si>
  <si>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</si>
  <si>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</si>
  <si>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</si>
  <si>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</si>
  <si>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</si>
  <si>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</si>
  <si>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</si>
  <si>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</si>
  <si>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</si>
  <si>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</si>
  <si>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</si>
  <si>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</si>
  <si>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</si>
  <si>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</si>
  <si>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</si>
  <si>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</si>
  <si>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</si>
  <si>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</si>
  <si>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</si>
  <si>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</si>
  <si>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</si>
  <si>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</si>
  <si>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</si>
  <si>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</si>
  <si>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</si>
  <si>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</si>
  <si>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</si>
  <si>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</si>
  <si>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</si>
  <si>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</si>
  <si>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</si>
  <si>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</si>
  <si>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</si>
  <si>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</si>
  <si>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</si>
  <si>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</si>
  <si>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</si>
  <si>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</si>
  <si>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</si>
  <si>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</si>
  <si>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</si>
  <si>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</si>
  <si>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</si>
  <si>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</si>
  <si>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</si>
  <si>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</si>
  <si>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</si>
  <si>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</si>
  <si>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</si>
  <si>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</si>
  <si>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</si>
  <si>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</si>
  <si>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</si>
  <si>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</si>
  <si>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</si>
  <si>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</si>
  <si>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</si>
  <si>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</si>
  <si>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</si>
  <si>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</si>
  <si>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</si>
  <si>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</si>
  <si>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</si>
  <si>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</si>
  <si>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</si>
  <si>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</si>
  <si>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</si>
  <si>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</si>
  <si>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</si>
  <si>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</si>
  <si>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</si>
  <si>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</si>
  <si>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</si>
  <si>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</si>
  <si>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</si>
  <si>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</si>
  <si>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</si>
  <si>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</si>
  <si>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</si>
  <si>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</si>
  <si>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</si>
  <si>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</si>
  <si>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</si>
  <si>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</si>
  <si>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</si>
  <si>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</si>
  <si>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</si>
  <si>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</si>
  <si>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</si>
  <si>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</si>
  <si>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</si>
  <si>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</si>
  <si>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</si>
  <si>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</si>
  <si>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</si>
  <si>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</si>
  <si>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</si>
  <si>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</si>
  <si>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</si>
  <si>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</si>
  <si>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</si>
  <si>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</si>
  <si>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</si>
  <si>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</si>
  <si>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</si>
  <si>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</si>
  <si>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</si>
  <si>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</si>
  <si>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</si>
  <si>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</si>
  <si>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</si>
  <si>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</si>
  <si>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</si>
  <si>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</si>
  <si>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</si>
  <si>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</si>
  <si>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</si>
  <si>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</si>
  <si>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</si>
  <si>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</si>
  <si>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</si>
  <si>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</si>
  <si>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</si>
  <si>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</si>
  <si>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</si>
  <si>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</si>
  <si>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</si>
  <si>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</si>
  <si>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</si>
  <si>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</si>
  <si>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</si>
  <si>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</si>
  <si>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</si>
  <si>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</si>
  <si>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</si>
  <si>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</si>
  <si>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</si>
  <si>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</si>
  <si>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</si>
  <si>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</si>
  <si>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</si>
  <si>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</si>
  <si>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</si>
  <si>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</si>
  <si>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</si>
  <si>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</si>
  <si>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</si>
  <si>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</si>
  <si>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</si>
  <si>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</si>
  <si>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</si>
  <si>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</si>
  <si>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</si>
  <si>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</si>
  <si>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</si>
  <si>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</si>
  <si>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</si>
  <si>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</si>
  <si>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</si>
  <si>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</si>
  <si>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</si>
  <si>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</si>
  <si>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</si>
  <si>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</si>
  <si>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</si>
  <si>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</si>
  <si>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</si>
  <si>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</si>
  <si>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</si>
  <si>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</si>
  <si>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</si>
  <si>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</si>
  <si>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</si>
  <si>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</si>
  <si>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</si>
  <si>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</si>
  <si>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</si>
  <si>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</si>
  <si>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</si>
  <si>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</si>
  <si>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</si>
  <si>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</si>
  <si>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</si>
  <si>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</si>
  <si>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</si>
  <si>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</si>
  <si>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</si>
  <si>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</si>
  <si>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</si>
  <si>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</si>
  <si>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</si>
  <si>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</si>
  <si>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</si>
  <si>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</si>
  <si>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</si>
  <si>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</si>
  <si>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</si>
  <si>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</si>
  <si>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</si>
  <si>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</si>
  <si>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</si>
  <si>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</si>
  <si>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</si>
  <si>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</si>
  <si>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</si>
  <si>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</si>
  <si>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</si>
  <si>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</si>
  <si>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</si>
  <si>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</si>
  <si>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</si>
  <si>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</si>
  <si>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</si>
  <si>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</si>
  <si>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</si>
  <si>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</si>
  <si>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</si>
  <si>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</si>
  <si>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</si>
  <si>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</si>
  <si>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</si>
  <si>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</si>
  <si>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</si>
  <si>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</si>
  <si>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</si>
  <si>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</si>
  <si>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</si>
  <si>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</si>
  <si>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</si>
  <si>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</si>
  <si>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</si>
  <si>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</si>
  <si>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</si>
  <si>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</si>
  <si>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</si>
  <si>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</si>
  <si>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</si>
  <si>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</si>
  <si>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</si>
  <si>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</si>
  <si>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</si>
  <si>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</si>
  <si>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</si>
  <si>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</si>
  <si>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</si>
  <si>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</si>
  <si>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</si>
  <si>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</si>
  <si>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</si>
  <si>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</si>
  <si>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</si>
  <si>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</si>
  <si>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</si>
  <si>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</si>
  <si>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</si>
  <si>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</si>
  <si>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</si>
  <si>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</si>
  <si>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</si>
  <si>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</si>
  <si>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</si>
  <si>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</si>
  <si>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</si>
  <si>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</si>
  <si>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</si>
  <si>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</si>
  <si>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</si>
  <si>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</si>
  <si>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</si>
  <si>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</si>
  <si>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</si>
  <si>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</si>
  <si>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</si>
  <si>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</si>
  <si>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</si>
  <si>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</si>
  <si>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</si>
  <si>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</si>
  <si>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</si>
  <si>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</si>
  <si>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</si>
  <si>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</si>
  <si>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</si>
  <si>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</si>
  <si>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</si>
  <si>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</si>
  <si>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</si>
  <si>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</si>
  <si>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</si>
  <si>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</si>
  <si>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</si>
  <si>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</si>
  <si>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</si>
  <si>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</si>
  <si>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</si>
  <si>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</si>
  <si>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</si>
  <si>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</si>
  <si>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</si>
  <si>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</si>
  <si>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</si>
  <si>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</si>
  <si>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</si>
  <si>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</si>
  <si>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</si>
  <si>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</si>
  <si>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</si>
  <si>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</si>
  <si>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</si>
  <si>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</si>
  <si>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</si>
  <si>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</si>
  <si>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</si>
  <si>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</si>
  <si>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</si>
  <si>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</si>
  <si>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</si>
  <si>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</si>
  <si>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</si>
  <si>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</si>
  <si>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</si>
  <si>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</si>
  <si>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</si>
  <si>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</si>
  <si>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</si>
  <si>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</si>
  <si>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</si>
  <si>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</si>
  <si>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</si>
  <si>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</si>
  <si>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</si>
  <si>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</si>
  <si>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</si>
  <si>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</si>
  <si>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</si>
  <si>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</si>
  <si>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</si>
  <si>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</si>
  <si>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</si>
  <si>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</si>
  <si>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</si>
  <si>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</si>
  <si>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</si>
  <si>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</si>
  <si>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</si>
  <si>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</si>
  <si>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</si>
  <si>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</si>
  <si>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</si>
  <si>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</si>
  <si>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</si>
  <si>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</si>
  <si>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</si>
  <si>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</si>
  <si>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</si>
  <si>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</si>
  <si>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</si>
  <si>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</si>
  <si>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</si>
  <si>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</si>
  <si>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</si>
  <si>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</si>
  <si>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</si>
  <si>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</si>
  <si>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</si>
  <si>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</si>
  <si>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</si>
  <si>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</si>
  <si>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</si>
  <si>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</si>
  <si>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</si>
  <si>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</si>
  <si>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</si>
  <si>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</si>
  <si>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</si>
  <si>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</si>
  <si>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</si>
  <si>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</si>
  <si>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</si>
  <si>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</si>
  <si>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</si>
  <si>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</si>
  <si>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</si>
  <si>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</si>
  <si>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</si>
  <si>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</si>
  <si>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</si>
  <si>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</si>
  <si>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</si>
  <si>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</si>
  <si>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</si>
  <si>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</si>
  <si>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</si>
  <si>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</si>
  <si>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</si>
  <si>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</si>
  <si>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</si>
  <si>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</si>
  <si>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</si>
  <si>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</si>
  <si>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</si>
  <si>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</si>
  <si>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</si>
  <si>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</si>
  <si>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</si>
  <si>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</si>
  <si>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</si>
  <si>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</si>
  <si>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</si>
  <si>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</si>
  <si>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</si>
  <si>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</si>
  <si>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</si>
  <si>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</si>
  <si>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</si>
  <si>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</si>
  <si>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</si>
  <si>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</si>
  <si>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</si>
  <si>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</si>
  <si>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</si>
  <si>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</si>
  <si>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</si>
  <si>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</si>
  <si>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</si>
  <si>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</si>
  <si>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</si>
  <si>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</si>
  <si>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</si>
  <si>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</si>
  <si>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</si>
  <si>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</si>
  <si>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</si>
  <si>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</si>
  <si>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</si>
  <si>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</si>
  <si>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</si>
  <si>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</si>
  <si>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</si>
  <si>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</si>
  <si>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</si>
  <si>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</si>
  <si>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</si>
  <si>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</si>
  <si>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</si>
  <si>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</si>
  <si>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</si>
  <si>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</si>
  <si>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</si>
  <si>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</si>
  <si>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</si>
  <si>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</si>
  <si>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</si>
  <si>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</si>
  <si>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</si>
  <si>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</si>
  <si>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</si>
  <si>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</si>
  <si>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</si>
  <si>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</si>
  <si>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</si>
  <si>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</si>
  <si>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</si>
  <si>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</si>
  <si>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</si>
  <si>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</si>
  <si>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</si>
  <si>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</si>
  <si>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</si>
  <si>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</si>
  <si>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</si>
  <si>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</si>
  <si>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</si>
  <si>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</si>
  <si>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</si>
  <si>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</si>
  <si>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</si>
  <si>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</si>
  <si>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</si>
  <si>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</si>
  <si>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</si>
  <si>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</si>
  <si>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</si>
  <si>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</si>
  <si>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</si>
  <si>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</si>
  <si>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</si>
  <si>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</si>
  <si>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</si>
  <si>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</si>
  <si>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</si>
  <si>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</si>
  <si>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</si>
  <si>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</si>
  <si>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</si>
  <si>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</si>
  <si>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</si>
  <si>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</si>
  <si>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</si>
  <si>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</si>
  <si>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</si>
  <si>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</si>
  <si>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</si>
  <si>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</si>
  <si>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</si>
  <si>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</si>
  <si>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</si>
  <si>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</si>
  <si>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</si>
  <si>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</si>
  <si>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</si>
  <si>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</si>
  <si>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</si>
  <si>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</si>
  <si>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</si>
  <si>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</si>
  <si>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</si>
  <si>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</si>
  <si>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</si>
  <si>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</si>
  <si>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</si>
  <si>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</si>
  <si>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</si>
  <si>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</si>
  <si>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</si>
  <si>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</si>
  <si>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</si>
  <si>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</si>
  <si>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</si>
  <si>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</si>
  <si>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</si>
  <si>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</si>
  <si>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</si>
  <si>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</si>
  <si>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</si>
  <si>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</si>
  <si>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</si>
  <si>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</si>
  <si>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</si>
  <si>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</si>
  <si>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</si>
  <si>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</si>
  <si>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</si>
  <si>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</si>
  <si>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</si>
  <si>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</si>
  <si>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</si>
  <si>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</si>
  <si>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</si>
  <si>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</si>
  <si>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</si>
  <si>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</si>
  <si>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</si>
  <si>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</si>
  <si>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</si>
  <si>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</si>
  <si>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</si>
  <si>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</si>
  <si>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</si>
  <si>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</si>
  <si>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</si>
  <si>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</si>
  <si>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</si>
  <si>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</si>
  <si>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</si>
  <si>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</si>
  <si>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</si>
  <si>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</si>
  <si>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</si>
  <si>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</si>
  <si>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</si>
  <si>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</si>
  <si>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</si>
  <si>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</si>
  <si>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</si>
  <si>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</si>
  <si>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</si>
  <si>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</si>
  <si>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</si>
  <si>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</si>
  <si>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</si>
  <si>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</si>
  <si>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</si>
  <si>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</si>
  <si>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</si>
  <si>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</si>
  <si>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</si>
  <si>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</si>
  <si>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</si>
  <si>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</si>
  <si>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</si>
  <si>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</si>
  <si>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</si>
  <si>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</si>
  <si>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</si>
  <si>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</si>
  <si>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</si>
  <si>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</si>
  <si>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</si>
  <si>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</si>
  <si>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</si>
  <si>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</si>
  <si>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</si>
  <si>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</si>
  <si>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</si>
  <si>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</si>
  <si>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</si>
  <si>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</si>
  <si>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</si>
  <si>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</si>
  <si>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</si>
  <si>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</si>
  <si>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</si>
  <si>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</si>
  <si>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</si>
  <si>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</si>
  <si>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</si>
  <si>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</si>
  <si>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</si>
  <si>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</si>
  <si>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</si>
  <si>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</si>
  <si>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</si>
  <si>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</si>
  <si>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</si>
  <si>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</si>
  <si>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</si>
  <si>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</si>
  <si>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</si>
  <si>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</si>
  <si>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</si>
  <si>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</si>
  <si>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</si>
  <si>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</si>
  <si>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</si>
  <si>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</si>
  <si>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</si>
  <si>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</si>
  <si>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</si>
  <si>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</si>
  <si>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</si>
  <si>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</si>
  <si>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</si>
  <si>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</si>
  <si>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</si>
  <si>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</si>
  <si>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</si>
  <si>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</si>
  <si>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</si>
  <si>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</si>
  <si>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</si>
  <si>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</si>
  <si>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</si>
  <si>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</si>
  <si>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</si>
  <si>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</si>
  <si>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</si>
  <si>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</si>
  <si>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</si>
  <si>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</si>
  <si>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</si>
  <si>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</si>
  <si>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</si>
  <si>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</si>
  <si>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</si>
  <si>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</si>
  <si>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</si>
  <si>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</si>
  <si>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</si>
  <si>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</si>
  <si>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</si>
  <si>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</si>
  <si>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</si>
  <si>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</si>
  <si>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</si>
  <si>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</si>
  <si>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</si>
  <si>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</si>
  <si>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</si>
  <si>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</si>
  <si>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</si>
  <si>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</si>
  <si>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</si>
  <si>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</si>
  <si>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</si>
  <si>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</si>
  <si>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</si>
  <si>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</si>
  <si>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</si>
  <si>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</si>
  <si>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</si>
  <si>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</si>
  <si>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</si>
  <si>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</si>
  <si>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</si>
  <si>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</si>
  <si>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</si>
  <si>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</si>
  <si>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</si>
  <si>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</si>
  <si>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</si>
  <si>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</si>
  <si>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</si>
  <si>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</si>
  <si>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</si>
  <si>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</si>
  <si>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</si>
  <si>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</si>
  <si>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</si>
  <si>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</si>
  <si>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</si>
  <si>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</si>
  <si>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</si>
  <si>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</si>
  <si>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</si>
  <si>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</si>
  <si>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</si>
  <si>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</si>
  <si>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</si>
  <si>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</si>
  <si>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</si>
  <si>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</si>
  <si>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</si>
  <si>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</si>
  <si>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</si>
  <si>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</si>
  <si>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</si>
  <si>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</si>
  <si>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</si>
  <si>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</si>
  <si>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</si>
  <si>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</si>
  <si>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</si>
  <si>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</si>
  <si>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</si>
  <si>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</si>
  <si>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</si>
  <si>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</si>
  <si>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</si>
  <si>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</si>
  <si>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</si>
  <si>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</si>
  <si>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</si>
  <si>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</si>
  <si>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</si>
  <si>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</si>
  <si>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</si>
  <si>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</si>
  <si>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</si>
  <si>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</si>
  <si>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</si>
  <si>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</si>
  <si>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</si>
  <si>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</si>
  <si>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</si>
  <si>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</si>
  <si>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</si>
  <si>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</si>
  <si>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</si>
  <si>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</si>
  <si>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</si>
  <si>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</si>
  <si>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</si>
  <si>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</si>
  <si>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</si>
  <si>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</si>
  <si>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</si>
  <si>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</si>
  <si>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</si>
  <si>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</si>
  <si>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</si>
  <si>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</si>
  <si>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</si>
  <si>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</si>
  <si>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</si>
  <si>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</si>
  <si>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</si>
  <si>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</si>
  <si>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</si>
  <si>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</si>
  <si>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</si>
  <si>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</si>
  <si>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</si>
  <si>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</si>
  <si>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</si>
  <si>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</si>
  <si>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</si>
  <si>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</si>
  <si>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</si>
  <si>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</si>
  <si>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</si>
  <si>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</si>
  <si>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</si>
  <si>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</si>
  <si>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</si>
  <si>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</si>
  <si>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</si>
  <si>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</si>
  <si>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</si>
  <si>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</si>
  <si>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</si>
  <si>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</si>
  <si>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</si>
  <si>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</si>
  <si>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</si>
  <si>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</si>
  <si>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</si>
  <si>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</si>
  <si>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</si>
  <si>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</si>
  <si>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</si>
  <si>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</si>
  <si>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</si>
  <si>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</si>
  <si>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</si>
  <si>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</si>
  <si>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</si>
  <si>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</si>
  <si>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</si>
  <si>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</si>
  <si>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</si>
  <si>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</si>
  <si>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</si>
  <si>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</si>
  <si>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</si>
  <si>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</si>
  <si>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</si>
  <si>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</si>
  <si>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</si>
  <si>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</si>
  <si>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</si>
  <si>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</si>
  <si>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</si>
  <si>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</si>
  <si>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</si>
  <si>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</si>
  <si>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</si>
  <si>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</si>
  <si>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</si>
  <si>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</si>
  <si>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</si>
  <si>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</si>
  <si>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</si>
  <si>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</si>
  <si>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</si>
  <si>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</si>
  <si>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</si>
  <si>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</si>
  <si>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</si>
  <si>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</si>
  <si>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</si>
  <si>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</si>
  <si>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</si>
  <si>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</si>
  <si>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</si>
  <si>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</si>
  <si>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</si>
  <si>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</si>
  <si>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</si>
  <si>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</si>
  <si>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</si>
  <si>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</si>
  <si>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</si>
  <si>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</si>
  <si>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</si>
  <si>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</si>
  <si>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</si>
  <si>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</si>
  <si>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</si>
  <si>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</si>
  <si>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</si>
  <si>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</si>
  <si>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</si>
  <si>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</si>
  <si>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</si>
  <si>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</si>
  <si>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</si>
  <si>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</si>
  <si>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</si>
  <si>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</si>
  <si>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</si>
  <si>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</si>
  <si>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</si>
  <si>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</si>
  <si>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</si>
  <si>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</si>
  <si>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</si>
  <si>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</si>
  <si>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</si>
  <si>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</si>
  <si>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</si>
  <si>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</si>
  <si>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</si>
  <si>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</si>
  <si>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</si>
  <si>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</si>
  <si>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</si>
  <si>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</si>
  <si>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</si>
  <si>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</si>
  <si>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</si>
  <si>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</si>
  <si>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</si>
  <si>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</si>
  <si>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</si>
  <si>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</si>
  <si>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</si>
  <si>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</si>
  <si>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</si>
  <si>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</si>
  <si>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</si>
  <si>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</si>
  <si>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</si>
  <si>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</si>
  <si>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</si>
  <si>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</si>
  <si>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</si>
  <si>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</si>
  <si>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</si>
  <si>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</si>
  <si>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</si>
  <si>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</si>
  <si>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</si>
  <si>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</si>
  <si>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</si>
  <si>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</si>
  <si>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</si>
  <si>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</si>
  <si>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</si>
  <si>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</si>
  <si>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</si>
  <si>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</si>
  <si>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</si>
  <si>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</si>
  <si>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</si>
  <si>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</si>
  <si>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</si>
  <si>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</si>
  <si>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</si>
  <si>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</si>
  <si>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</si>
  <si>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</si>
  <si>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</si>
  <si>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</si>
  <si>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</si>
  <si>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</si>
  <si>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</si>
  <si>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</si>
  <si>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</si>
  <si>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</si>
  <si>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</si>
  <si>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</si>
  <si>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</si>
  <si>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</si>
  <si>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</si>
  <si>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</si>
  <si>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</si>
  <si>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</si>
  <si>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</si>
  <si>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</si>
  <si>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</si>
  <si>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</si>
  <si>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</si>
  <si>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</si>
  <si>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</si>
  <si>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</si>
  <si>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</si>
  <si>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</si>
  <si>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</si>
  <si>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</si>
  <si>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</si>
  <si>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</si>
  <si>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</si>
  <si>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</si>
  <si>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</si>
  <si>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</si>
  <si>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</si>
  <si>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</si>
  <si>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</si>
  <si>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</si>
  <si>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</si>
  <si>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</si>
  <si>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</si>
  <si>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</si>
  <si>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</si>
  <si>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</si>
  <si>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</si>
  <si>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</si>
  <si>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</si>
  <si>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</si>
  <si>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</si>
  <si>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</si>
  <si>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</si>
  <si>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</si>
  <si>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</si>
  <si>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</si>
  <si>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</si>
  <si>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</si>
  <si>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</si>
  <si>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</si>
  <si>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</si>
  <si>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</si>
  <si>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</si>
  <si>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</si>
  <si>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</si>
  <si>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</si>
  <si>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</si>
  <si>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</si>
  <si>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</si>
  <si>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</si>
  <si>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</si>
  <si>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</si>
  <si>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</si>
  <si>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</si>
  <si>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</si>
  <si>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</si>
  <si>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</si>
  <si>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</si>
  <si>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</si>
  <si>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</si>
  <si>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</si>
  <si>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</si>
  <si>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</si>
  <si>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</si>
  <si>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</si>
  <si>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</si>
  <si>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</si>
  <si>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</si>
  <si>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</si>
  <si>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</si>
  <si>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</si>
  <si>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</si>
  <si>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</si>
  <si>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</si>
  <si>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</si>
  <si>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</si>
  <si>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</si>
  <si>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</si>
  <si>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</si>
  <si>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</si>
  <si>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</si>
  <si>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</si>
  <si>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</si>
  <si>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</si>
  <si>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</si>
  <si>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</si>
  <si>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</si>
  <si>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</si>
  <si>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</si>
  <si>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</si>
  <si>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</si>
  <si>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</si>
  <si>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</si>
  <si>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</si>
  <si>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</si>
  <si>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</si>
  <si>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</si>
  <si>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</si>
  <si>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</si>
  <si>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</si>
  <si>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</si>
  <si>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</si>
  <si>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</si>
  <si>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</si>
  <si>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</si>
  <si>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</si>
  <si>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</si>
  <si>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</si>
  <si>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</si>
  <si>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</si>
  <si>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</si>
  <si>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</si>
  <si>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</si>
  <si>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</si>
  <si>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</si>
  <si>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</si>
  <si>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</si>
  <si>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</si>
  <si>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</si>
  <si>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</si>
  <si>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</si>
  <si>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</si>
  <si>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</si>
  <si>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</si>
  <si>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</si>
  <si>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</si>
  <si>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</si>
  <si>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</si>
  <si>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</si>
  <si>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</si>
  <si>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</si>
  <si>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</si>
  <si>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</si>
  <si>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</si>
  <si>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</si>
  <si>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</si>
  <si>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</si>
  <si>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</si>
  <si>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</si>
  <si>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</si>
  <si>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</si>
  <si>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</si>
  <si>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</si>
  <si>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</si>
  <si>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</si>
  <si>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</si>
  <si>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</si>
  <si>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</si>
  <si>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</si>
  <si>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</si>
  <si>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</si>
  <si>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</si>
  <si>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</si>
  <si>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</si>
  <si>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</si>
  <si>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</si>
  <si>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</si>
  <si>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</si>
  <si>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</si>
  <si>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</si>
  <si>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</si>
  <si>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</si>
  <si>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</si>
  <si>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</si>
  <si>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</si>
  <si>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</si>
  <si>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</si>
  <si>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</si>
  <si>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</si>
  <si>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</si>
  <si>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</si>
  <si>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</si>
  <si>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</si>
  <si>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</si>
  <si>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</si>
  <si>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</si>
  <si>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</si>
  <si>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</si>
  <si>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</si>
  <si>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</si>
  <si>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</si>
  <si>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</si>
  <si>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</si>
  <si>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</si>
  <si>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</si>
  <si>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</si>
  <si>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</si>
  <si>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</si>
  <si>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</si>
  <si>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</si>
  <si>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</si>
  <si>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</si>
  <si>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</si>
  <si>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</si>
  <si>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</si>
  <si>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</si>
  <si>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</si>
  <si>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</si>
  <si>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</si>
  <si>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</si>
  <si>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</si>
  <si>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</si>
  <si>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</si>
  <si>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</si>
  <si>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</si>
  <si>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</si>
  <si>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</si>
  <si>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</si>
  <si>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</si>
  <si>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</si>
  <si>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</si>
  <si>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</si>
  <si>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</si>
  <si>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</si>
  <si>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</si>
  <si>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</si>
  <si>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</si>
  <si>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</si>
  <si>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</si>
  <si>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</si>
  <si>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</si>
  <si>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</si>
  <si>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</si>
  <si>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</si>
  <si>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</si>
  <si>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</si>
  <si>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</si>
  <si>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</si>
  <si>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</si>
  <si>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</si>
  <si>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</si>
  <si>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</si>
  <si>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</si>
  <si>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</si>
  <si>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</si>
  <si>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</si>
  <si>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</si>
  <si>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</si>
  <si>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</si>
  <si>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</si>
  <si>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</si>
  <si>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</si>
  <si>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</si>
  <si>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</si>
  <si>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</si>
  <si>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</si>
  <si>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</si>
  <si>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</si>
  <si>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</si>
  <si>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</si>
  <si>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</si>
  <si>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</si>
  <si>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</si>
  <si>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</si>
  <si>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</si>
  <si>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</si>
  <si>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</si>
  <si>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</si>
  <si>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</si>
  <si>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</si>
  <si>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</si>
  <si>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</si>
  <si>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</si>
  <si>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</si>
  <si>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</si>
  <si>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</si>
  <si>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</si>
  <si>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</si>
  <si>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</si>
  <si>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</si>
  <si>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</si>
  <si>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</si>
  <si>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</si>
  <si>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</si>
  <si>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</si>
  <si>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</si>
  <si>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</si>
  <si>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</si>
  <si>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</si>
  <si>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</si>
  <si>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</si>
  <si>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</si>
  <si>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</si>
  <si>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</si>
  <si>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</si>
  <si>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</si>
  <si>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</si>
  <si>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</si>
  <si>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</si>
  <si>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</si>
  <si>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</si>
  <si>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</si>
  <si>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</si>
  <si>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</si>
  <si>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</si>
  <si>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</si>
  <si>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</si>
  <si>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</si>
  <si>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</si>
  <si>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</si>
  <si>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</si>
  <si>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</si>
  <si>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</si>
  <si>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</si>
  <si>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</si>
  <si>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</si>
  <si>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</si>
  <si>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</si>
  <si>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</si>
  <si>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</si>
  <si>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</si>
  <si>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</si>
  <si>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</si>
  <si>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</si>
  <si>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</si>
  <si>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</si>
  <si>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</si>
  <si>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</si>
  <si>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</si>
  <si>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</si>
  <si>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</si>
  <si>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</si>
  <si>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</si>
  <si>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</si>
  <si>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</si>
  <si>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</si>
  <si>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</si>
  <si>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</si>
  <si>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</si>
  <si>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</si>
  <si>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</si>
  <si>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</si>
  <si>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</si>
  <si>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</si>
  <si>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</si>
  <si>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</si>
  <si>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</si>
  <si>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</si>
  <si>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</si>
  <si>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</si>
  <si>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</si>
  <si>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</si>
  <si>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</si>
  <si>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</si>
  <si>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</si>
  <si>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</si>
  <si>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</si>
  <si>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</si>
  <si>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</si>
  <si>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</si>
  <si>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</si>
  <si>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</si>
  <si>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</si>
  <si>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</si>
  <si>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</si>
  <si>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</si>
  <si>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</si>
  <si>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</si>
  <si>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</si>
  <si>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</si>
  <si>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</si>
  <si>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</si>
  <si>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</si>
  <si>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</si>
  <si>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</si>
  <si>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</si>
  <si>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</si>
  <si>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</si>
  <si>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</si>
  <si>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</si>
  <si>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</si>
  <si>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</si>
  <si>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</si>
  <si>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</si>
  <si>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</si>
  <si>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</si>
  <si>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</si>
  <si>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</si>
  <si>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</si>
  <si>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</si>
  <si>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</si>
  <si>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</si>
  <si>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</si>
  <si>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</si>
  <si>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</si>
  <si>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</si>
  <si>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</si>
  <si>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</si>
  <si>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</si>
  <si>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</si>
  <si>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</si>
  <si>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</si>
  <si>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</si>
  <si>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</si>
  <si>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</si>
  <si>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</si>
  <si>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</si>
  <si>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</si>
  <si>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</si>
  <si>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</si>
  <si>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</si>
  <si>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</si>
  <si>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</si>
  <si>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</si>
  <si>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</si>
  <si>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</si>
  <si>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</si>
  <si>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</si>
  <si>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</si>
  <si>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</si>
  <si>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</si>
  <si>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</si>
  <si>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</si>
  <si>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</si>
  <si>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</si>
  <si>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</si>
  <si>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</si>
  <si>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</si>
  <si>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</si>
  <si>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</si>
  <si>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</si>
  <si>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</si>
  <si>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</si>
  <si>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</si>
  <si>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</si>
  <si>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</si>
  <si>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</si>
  <si>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</si>
  <si>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</si>
  <si>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</si>
  <si>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</si>
  <si>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</si>
  <si>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</si>
  <si>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</si>
  <si>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</si>
  <si>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</si>
  <si>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</si>
  <si>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</si>
  <si>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</si>
  <si>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</si>
  <si>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</si>
  <si>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</si>
  <si>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</si>
  <si>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</si>
  <si>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</si>
  <si>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</si>
  <si>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</si>
  <si>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</si>
  <si>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</si>
  <si>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</si>
  <si>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</si>
  <si>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</si>
  <si>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</si>
  <si>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</si>
  <si>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</si>
  <si>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</si>
  <si>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</si>
  <si>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</si>
  <si>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</si>
  <si>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</si>
  <si>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</si>
  <si>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</si>
  <si>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</si>
  <si>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</si>
  <si>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</si>
  <si>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</si>
  <si>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</si>
  <si>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</si>
  <si>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</si>
  <si>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</si>
  <si>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</si>
  <si>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</si>
  <si>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</si>
  <si>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</si>
  <si>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</si>
  <si>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</si>
  <si>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</si>
  <si>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</si>
  <si>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</si>
  <si>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</si>
  <si>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</si>
  <si>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</si>
  <si>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</si>
  <si>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</si>
  <si>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</si>
  <si>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</si>
  <si>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</si>
  <si>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</si>
  <si>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</si>
  <si>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</si>
  <si>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</si>
  <si>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</si>
  <si>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</si>
  <si>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</si>
  <si>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</si>
  <si>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</si>
  <si>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</si>
  <si>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</si>
  <si>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</si>
  <si>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</si>
  <si>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</si>
  <si>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</si>
  <si>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</si>
  <si>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</si>
  <si>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</si>
  <si>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</si>
  <si>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</si>
  <si>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</si>
  <si>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</si>
  <si>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</si>
  <si>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</si>
  <si>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</si>
  <si>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</si>
  <si>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</si>
  <si>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</si>
  <si>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</si>
  <si>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</si>
  <si>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</si>
  <si>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</si>
  <si>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</si>
  <si>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</si>
  <si>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</si>
  <si>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</si>
  <si>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</si>
  <si>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</si>
  <si>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</si>
  <si>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</si>
  <si>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</si>
  <si>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</si>
  <si>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</si>
  <si>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</si>
  <si>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</si>
  <si>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</si>
  <si>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</si>
  <si>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</si>
  <si>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</si>
  <si>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</si>
  <si>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</si>
  <si>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</si>
  <si>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</si>
  <si>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</si>
  <si>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</si>
  <si>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</si>
  <si>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</si>
  <si>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</si>
  <si>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</si>
  <si>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</si>
  <si>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</si>
  <si>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</si>
  <si>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</si>
  <si>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</si>
  <si>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</si>
  <si>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</si>
  <si>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</si>
  <si>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</si>
  <si>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</si>
  <si>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</si>
  <si>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</si>
  <si>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</si>
  <si>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</si>
  <si>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</si>
  <si>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</si>
  <si>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</si>
  <si>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</si>
  <si>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</si>
  <si>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</si>
  <si>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</si>
  <si>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</si>
  <si>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</si>
  <si>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</si>
  <si>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</si>
  <si>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</si>
  <si>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</si>
  <si>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</si>
  <si>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</si>
  <si>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</si>
  <si>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</si>
  <si>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</si>
  <si>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</si>
  <si>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</si>
  <si>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</si>
  <si>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</si>
  <si>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</si>
  <si>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</si>
  <si>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</si>
  <si>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</si>
  <si>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</si>
  <si>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</si>
  <si>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</si>
  <si>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</si>
  <si>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</si>
  <si>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</si>
  <si>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</si>
  <si>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</si>
  <si>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</si>
  <si>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</si>
  <si>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</si>
  <si>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</si>
  <si>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</si>
  <si>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</si>
  <si>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</si>
  <si>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</si>
  <si>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</si>
  <si>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</si>
  <si>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</si>
  <si>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</si>
  <si>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</si>
  <si>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</si>
  <si>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</si>
  <si>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</si>
  <si>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</si>
  <si>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</si>
  <si>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</si>
  <si>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</si>
  <si>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</si>
  <si>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</si>
  <si>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</si>
  <si>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</si>
  <si>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</si>
  <si>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</si>
  <si>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</si>
  <si>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</si>
  <si>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</si>
  <si>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</si>
  <si>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</si>
  <si>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</si>
  <si>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</si>
  <si>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</si>
  <si>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</si>
  <si>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</si>
  <si>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</si>
  <si>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</si>
  <si>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</si>
  <si>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</si>
  <si>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</si>
  <si>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</si>
  <si>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</si>
  <si>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</si>
  <si>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</si>
  <si>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</si>
  <si>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</si>
  <si>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</si>
  <si>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</si>
  <si>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</si>
  <si>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</si>
  <si>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</si>
  <si>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</si>
  <si>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</si>
  <si>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</si>
  <si>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</si>
  <si>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</si>
  <si>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</si>
  <si>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</si>
  <si>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</si>
  <si>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</si>
  <si>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</si>
  <si>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</si>
  <si>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</si>
  <si>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</si>
  <si>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</si>
  <si>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</si>
  <si>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</si>
  <si>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</si>
  <si>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</si>
  <si>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</si>
  <si>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</si>
  <si>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</si>
  <si>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</si>
  <si>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</si>
  <si>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</si>
  <si>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</si>
  <si>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</si>
  <si>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</si>
  <si>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</si>
  <si>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</si>
  <si>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</si>
  <si>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</si>
  <si>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</si>
  <si>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</si>
  <si>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</si>
  <si>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</si>
  <si>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</si>
  <si>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</si>
  <si>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</si>
  <si>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</si>
  <si>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</si>
  <si>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</si>
  <si>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</si>
  <si>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</si>
  <si>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</si>
  <si>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</si>
  <si>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</si>
  <si>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</si>
  <si>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</si>
  <si>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</si>
  <si>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</si>
  <si>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</si>
  <si>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</si>
  <si>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</si>
  <si>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</si>
  <si>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</si>
  <si>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</si>
  <si>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</si>
  <si>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</si>
  <si>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</si>
  <si>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</si>
  <si>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</si>
  <si>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</si>
  <si>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</si>
  <si>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</si>
  <si>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</si>
  <si>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</si>
  <si>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</si>
  <si>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</si>
  <si>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</si>
  <si>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</si>
  <si>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</si>
  <si>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</si>
  <si>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</si>
  <si>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</si>
  <si>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</si>
  <si>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</si>
  <si>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</si>
  <si>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</si>
  <si>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</si>
  <si>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</si>
  <si>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</si>
  <si>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</si>
  <si>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</si>
  <si>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</si>
  <si>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</si>
  <si>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</si>
  <si>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</si>
  <si>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</si>
  <si>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</si>
  <si>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</si>
  <si>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</si>
  <si>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</si>
  <si>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</si>
  <si>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</si>
  <si>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</si>
  <si>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</si>
  <si>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</si>
  <si>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</si>
  <si>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</si>
  <si>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</si>
  <si>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</si>
  <si>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</si>
  <si>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</si>
  <si>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</si>
  <si>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</si>
  <si>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</si>
  <si>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</si>
  <si>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</si>
  <si>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</si>
  <si>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</si>
  <si>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</si>
  <si>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</si>
  <si>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</si>
  <si>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</si>
  <si>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</si>
  <si>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</si>
  <si>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</si>
  <si>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</si>
  <si>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</si>
  <si>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</si>
  <si>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</si>
  <si>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</si>
  <si>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</si>
  <si>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</si>
  <si>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</si>
  <si>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</si>
  <si>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</si>
  <si>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</si>
  <si>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</si>
  <si>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</si>
  <si>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</si>
  <si>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</si>
  <si>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</si>
  <si>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</si>
  <si>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</si>
  <si>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</si>
  <si>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</si>
  <si>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</si>
  <si>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</si>
  <si>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</si>
  <si>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</si>
  <si>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</si>
  <si>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</si>
  <si>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</si>
  <si>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</si>
  <si>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</si>
  <si>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</si>
  <si>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</si>
  <si>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</si>
  <si>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</si>
  <si>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</si>
  <si>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</si>
  <si>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</si>
  <si>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</si>
  <si>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</si>
  <si>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</si>
  <si>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</si>
  <si>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</si>
  <si>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</si>
  <si>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</si>
  <si>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</si>
  <si>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</si>
  <si>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</si>
  <si>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</si>
  <si>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</si>
  <si>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</si>
  <si>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</si>
  <si>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</si>
  <si>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</si>
  <si>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</si>
  <si>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</si>
  <si>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</si>
  <si>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</si>
  <si>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</si>
  <si>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</si>
  <si>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</si>
  <si>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</si>
  <si>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</si>
  <si>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</si>
  <si>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</si>
  <si>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</si>
  <si>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</si>
  <si>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</si>
  <si>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</si>
  <si>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</si>
  <si>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</si>
  <si>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</si>
  <si>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</si>
  <si>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</si>
  <si>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</si>
  <si>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</si>
  <si>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</si>
  <si>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</si>
  <si>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</si>
  <si>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</si>
  <si>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</si>
  <si>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</si>
  <si>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</si>
  <si>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</si>
  <si>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</si>
  <si>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</si>
  <si>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</si>
  <si>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</si>
  <si>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</si>
  <si>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</si>
  <si>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</si>
  <si>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</si>
  <si>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</si>
  <si>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</si>
  <si>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</si>
  <si>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</si>
  <si>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</si>
  <si>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</si>
  <si>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</si>
  <si>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</si>
  <si>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</si>
  <si>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</si>
  <si>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</si>
  <si>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</si>
  <si>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</si>
  <si>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</si>
  <si>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</si>
  <si>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</si>
  <si>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</si>
  <si>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</si>
  <si>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</si>
  <si>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</si>
  <si>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</si>
  <si>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</si>
  <si>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</si>
  <si>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</si>
  <si>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</si>
  <si>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</si>
  <si>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</si>
  <si>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</si>
  <si>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</si>
  <si>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</si>
  <si>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</si>
  <si>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</si>
  <si>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</si>
  <si>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</si>
  <si>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</si>
  <si>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</si>
  <si>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</si>
  <si>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</si>
  <si>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</si>
  <si>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</si>
  <si>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</si>
  <si>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</si>
  <si>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</si>
  <si>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</si>
  <si>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</si>
  <si>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</si>
  <si>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</si>
  <si>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</si>
  <si>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</si>
  <si>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</si>
  <si>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</si>
  <si>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</si>
  <si>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</si>
  <si>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</si>
  <si>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</si>
  <si>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</si>
  <si>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</si>
  <si>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</si>
  <si>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</si>
  <si>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</si>
  <si>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</si>
  <si>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</si>
  <si>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</si>
  <si>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</si>
  <si>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</si>
  <si>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</si>
  <si>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</si>
  <si>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</si>
  <si>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</si>
  <si>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</si>
  <si>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</si>
  <si>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</si>
  <si>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</si>
  <si>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</si>
  <si>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</si>
  <si>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</si>
  <si>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</si>
  <si>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</si>
  <si>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</si>
  <si>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</si>
  <si>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</si>
  <si>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</si>
  <si>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</si>
  <si>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</si>
  <si>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</si>
  <si>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</si>
  <si>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</si>
  <si>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</si>
  <si>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</si>
  <si>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</si>
  <si>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</si>
  <si>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</si>
  <si>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</si>
  <si>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</si>
  <si>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</si>
  <si>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</si>
  <si>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</si>
  <si>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</si>
  <si>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</si>
  <si>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</si>
  <si>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</si>
  <si>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</si>
  <si>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</si>
  <si>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</si>
  <si>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</si>
  <si>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</si>
  <si>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</si>
  <si>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</si>
  <si>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</si>
  <si>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</si>
  <si>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</si>
  <si>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</si>
  <si>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</si>
  <si>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</si>
  <si>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</si>
  <si>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</si>
  <si>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</si>
  <si>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</si>
  <si>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</si>
  <si>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</si>
  <si>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</si>
  <si>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</si>
  <si>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</si>
  <si>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</si>
  <si>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</si>
  <si>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</si>
  <si>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</si>
  <si>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</si>
  <si>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</si>
  <si>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</si>
  <si>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</si>
  <si>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</si>
  <si>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</si>
  <si>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</si>
  <si>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</si>
  <si>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</si>
  <si>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</si>
  <si>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</si>
  <si>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</si>
  <si>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</si>
  <si>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</si>
  <si>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</si>
  <si>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</si>
  <si>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</si>
  <si>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</si>
  <si>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</si>
  <si>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</si>
  <si>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</si>
  <si>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</si>
  <si>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</si>
  <si>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</si>
  <si>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</si>
  <si>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</si>
  <si>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</si>
  <si>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</si>
  <si>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</si>
  <si>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</si>
  <si>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</si>
  <si>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</si>
  <si>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</si>
  <si>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</si>
  <si>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</si>
  <si>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</si>
  <si>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</si>
  <si>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</si>
  <si>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</si>
  <si>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</si>
  <si>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</si>
  <si>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</si>
  <si>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</si>
  <si>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</si>
  <si>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</si>
  <si>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</si>
  <si>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</si>
  <si>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</si>
  <si>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</si>
  <si>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</si>
  <si>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</si>
  <si>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</si>
  <si>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</si>
  <si>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</si>
  <si>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</si>
  <si>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</si>
  <si>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</si>
  <si>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</si>
  <si>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</si>
  <si>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</si>
  <si>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</si>
  <si>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</si>
  <si>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</si>
  <si>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</si>
  <si>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</si>
  <si>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</si>
  <si>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</si>
  <si>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</si>
  <si>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</si>
  <si>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</si>
  <si>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</si>
  <si>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</si>
  <si>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</si>
  <si>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</si>
  <si>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</si>
  <si>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</si>
  <si>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</si>
  <si>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</si>
  <si>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</si>
  <si>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</si>
  <si>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</si>
  <si>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</si>
  <si>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</si>
  <si>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</si>
  <si>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</si>
  <si>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</si>
  <si>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</si>
  <si>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</si>
  <si>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</si>
  <si>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</si>
  <si>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</si>
  <si>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</si>
  <si>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</si>
  <si>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</si>
  <si>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</si>
  <si>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</si>
  <si>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</si>
  <si>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</si>
  <si>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</si>
  <si>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</si>
  <si>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</si>
  <si>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</si>
  <si>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</si>
  <si>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</si>
  <si>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</si>
  <si>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</si>
  <si>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</si>
  <si>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</si>
  <si>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</si>
  <si>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</si>
  <si>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</si>
  <si>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</si>
  <si>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</si>
  <si>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</si>
  <si>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</si>
  <si>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</si>
  <si>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</si>
  <si>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</si>
  <si>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</si>
  <si>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</si>
  <si>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</si>
  <si>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</si>
  <si>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</si>
  <si>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</si>
  <si>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</si>
  <si>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</si>
  <si>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</si>
  <si>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</si>
  <si>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</si>
  <si>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</si>
  <si>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</si>
  <si>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</si>
  <si>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</si>
  <si>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</si>
  <si>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</si>
  <si>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</si>
  <si>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</si>
  <si>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</si>
  <si>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</si>
  <si>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</si>
  <si>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</si>
  <si>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</si>
  <si>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</si>
  <si>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</si>
  <si>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</si>
  <si>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</si>
  <si>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</si>
  <si>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</si>
  <si>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</si>
  <si>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</si>
  <si>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</si>
  <si>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</si>
  <si>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</si>
  <si>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</si>
  <si>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</si>
  <si>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</si>
  <si>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</si>
  <si>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</si>
  <si>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</si>
  <si>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</si>
  <si>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</si>
  <si>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</si>
  <si>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</si>
  <si>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</si>
  <si>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</si>
  <si>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</si>
  <si>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</si>
  <si>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</si>
  <si>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</si>
  <si>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</si>
  <si>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</si>
  <si>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</si>
  <si>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</si>
  <si>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</si>
  <si>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</si>
  <si>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</si>
  <si>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</si>
  <si>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</si>
  <si>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</si>
  <si>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</si>
  <si>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</si>
  <si>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</si>
  <si>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</si>
  <si>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</si>
  <si>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</si>
  <si>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</si>
  <si>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</si>
  <si>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</si>
  <si>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</si>
  <si>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</si>
  <si>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</si>
  <si>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</si>
  <si>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</si>
  <si>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</si>
  <si>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</si>
  <si>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</si>
  <si>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</si>
  <si>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</si>
  <si>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</si>
  <si>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</si>
  <si>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</si>
  <si>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</si>
  <si>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</si>
  <si>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</si>
  <si>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</si>
  <si>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</si>
  <si>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</si>
  <si>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</si>
  <si>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</si>
  <si>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</si>
  <si>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</si>
  <si>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</si>
  <si>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</si>
  <si>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</si>
  <si>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</si>
  <si>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</si>
  <si>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</si>
  <si>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</si>
  <si>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</si>
  <si>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</si>
  <si>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</si>
  <si>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</si>
  <si>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</si>
  <si>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</si>
  <si>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</si>
  <si>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</si>
  <si>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</si>
  <si>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</si>
  <si>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</si>
  <si>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</si>
  <si>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</si>
  <si>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</si>
  <si>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</si>
  <si>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</si>
  <si>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</si>
  <si>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</si>
  <si>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</si>
  <si>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</si>
  <si>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</si>
  <si>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</si>
  <si>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</si>
  <si>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</si>
  <si>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</si>
  <si>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</si>
  <si>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</si>
  <si>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</si>
  <si>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</si>
  <si>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</si>
  <si>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</si>
  <si>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</si>
  <si>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</si>
  <si>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</si>
  <si>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</si>
  <si>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</si>
  <si>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</si>
  <si>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</si>
  <si>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</si>
  <si>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</si>
  <si>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</si>
  <si>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</si>
  <si>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</si>
  <si>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</si>
  <si>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</si>
  <si>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</si>
  <si>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</si>
  <si>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</si>
  <si>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</si>
  <si>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</si>
  <si>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</si>
  <si>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</si>
  <si>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</si>
  <si>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</si>
  <si>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</si>
  <si>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</si>
  <si>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</si>
  <si>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</si>
  <si>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</si>
  <si>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</si>
  <si>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</si>
  <si>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</si>
  <si>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</si>
  <si>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</si>
  <si>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</si>
  <si>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</si>
  <si>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</si>
  <si>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</si>
  <si>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</si>
  <si>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</si>
  <si>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</si>
  <si>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</si>
  <si>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</si>
  <si>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</si>
  <si>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</si>
  <si>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</si>
  <si>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</si>
  <si>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</si>
  <si>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</si>
  <si>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</si>
  <si>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</si>
  <si>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</si>
  <si>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</si>
  <si>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</si>
  <si>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</si>
  <si>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</si>
  <si>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</si>
  <si>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</si>
  <si>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</si>
  <si>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</si>
  <si>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</si>
  <si>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</si>
  <si>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</si>
  <si>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</si>
  <si>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</si>
  <si>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</si>
  <si>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</si>
  <si>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</si>
  <si>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</si>
  <si>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</si>
  <si>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</si>
  <si>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</si>
  <si>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</si>
  <si>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</si>
  <si>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</si>
  <si>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</si>
  <si>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</si>
  <si>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</si>
  <si>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</si>
  <si>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</si>
  <si>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</si>
  <si>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</si>
  <si>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</si>
  <si>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</si>
  <si>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</si>
  <si>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</si>
  <si>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</si>
  <si>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</si>
  <si>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</si>
  <si>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</si>
  <si>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</si>
  <si>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</si>
  <si>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</si>
  <si>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</si>
  <si>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</si>
  <si>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</si>
  <si>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</si>
  <si>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</si>
  <si>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</si>
  <si>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</si>
  <si>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</si>
  <si>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</si>
  <si>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</si>
  <si>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</si>
  <si>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</si>
  <si>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</si>
  <si>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</si>
  <si>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</si>
  <si>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</si>
  <si>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</si>
  <si>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</si>
  <si>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</si>
  <si>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</si>
  <si>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</si>
  <si>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</si>
  <si>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</si>
  <si>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</si>
  <si>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</si>
  <si>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</si>
  <si>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</si>
  <si>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</si>
  <si>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</si>
  <si>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</si>
  <si>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</si>
  <si>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</si>
  <si>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</si>
  <si>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</si>
  <si>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</si>
  <si>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</si>
  <si>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</si>
  <si>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</si>
  <si>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</si>
  <si>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</si>
  <si>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</si>
  <si>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</si>
  <si>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</si>
  <si>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</si>
  <si>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</si>
  <si>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</si>
  <si>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</si>
  <si>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</si>
  <si>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</si>
  <si>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</si>
  <si>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</si>
  <si>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</si>
  <si>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</si>
  <si>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</si>
  <si>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</si>
  <si>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</si>
  <si>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</si>
  <si>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</si>
  <si>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</si>
  <si>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</si>
  <si>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</si>
  <si>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</si>
  <si>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</si>
  <si>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</si>
  <si>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</si>
  <si>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</si>
  <si>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</si>
  <si>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</si>
  <si>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</si>
  <si>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</si>
  <si>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</si>
  <si>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</si>
  <si>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</si>
  <si>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</si>
  <si>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</si>
  <si>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</si>
  <si>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</si>
  <si>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</si>
  <si>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</si>
  <si>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</si>
  <si>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</si>
  <si>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</si>
  <si>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</si>
  <si>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</si>
  <si>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</si>
  <si>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</si>
  <si>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</si>
  <si>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</si>
  <si>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</si>
  <si>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</si>
  <si>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</si>
  <si>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</si>
  <si>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</si>
  <si>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</si>
  <si>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</si>
  <si>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</si>
  <si>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</si>
  <si>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</si>
  <si>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</si>
  <si>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</si>
  <si>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</si>
  <si>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</si>
  <si>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</si>
  <si>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</si>
  <si>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</si>
  <si>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</si>
  <si>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</si>
  <si>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</si>
  <si>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</si>
  <si>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</si>
  <si>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</si>
  <si>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</si>
  <si>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</si>
  <si>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</si>
  <si>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</si>
  <si>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</si>
  <si>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</si>
  <si>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</si>
  <si>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</si>
  <si>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</si>
  <si>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</si>
  <si>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</si>
  <si>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</si>
  <si>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</si>
  <si>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</si>
  <si>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</si>
  <si>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</si>
  <si>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</si>
  <si>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</si>
  <si>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</si>
  <si>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</si>
  <si>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</si>
  <si>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</si>
  <si>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</si>
  <si>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</si>
  <si>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</si>
  <si>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</si>
  <si>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</si>
  <si>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</si>
  <si>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</si>
  <si>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</si>
  <si>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</si>
  <si>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</si>
  <si>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</si>
  <si>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</si>
  <si>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</si>
  <si>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</si>
  <si>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</si>
  <si>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</si>
  <si>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</si>
  <si>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</si>
  <si>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</si>
  <si>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</si>
  <si>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</si>
  <si>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</si>
  <si>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</si>
  <si>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</si>
  <si>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</si>
  <si>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</si>
  <si>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</si>
  <si>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</si>
  <si>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</si>
  <si>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</si>
  <si>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</si>
  <si>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</si>
  <si>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</si>
  <si>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</si>
  <si>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</si>
  <si>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</si>
  <si>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</si>
  <si>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</si>
  <si>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</si>
  <si>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</si>
  <si>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</si>
  <si>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</si>
  <si>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</si>
  <si>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</si>
  <si>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</si>
  <si>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</si>
  <si>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</si>
  <si>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</si>
  <si>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</si>
  <si>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</si>
  <si>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</si>
  <si>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</si>
  <si>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</si>
  <si>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</si>
  <si>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</si>
  <si>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</si>
  <si>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</si>
  <si>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</si>
  <si>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</si>
  <si>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</si>
  <si>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</si>
  <si>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</si>
  <si>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</si>
  <si>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</si>
  <si>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</si>
  <si>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</si>
  <si>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</si>
  <si>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</si>
  <si>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</si>
  <si>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</si>
  <si>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</si>
  <si>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</si>
  <si>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</si>
  <si>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</si>
  <si>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</si>
  <si>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</si>
  <si>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</si>
  <si>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</si>
  <si>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</si>
  <si>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</si>
  <si>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</si>
  <si>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</si>
  <si>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</si>
  <si>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</si>
  <si>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</si>
  <si>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</si>
  <si>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</si>
  <si>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</si>
  <si>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</si>
  <si>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</si>
  <si>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</si>
  <si>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</si>
  <si>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</si>
  <si>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</si>
  <si>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</si>
  <si>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</si>
  <si>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</si>
  <si>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</si>
  <si>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</si>
  <si>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</si>
  <si>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</si>
  <si>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</si>
  <si>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</si>
  <si>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</si>
  <si>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</si>
  <si>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</si>
  <si>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</si>
  <si>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</si>
  <si>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</si>
  <si>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</si>
  <si>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</si>
  <si>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</si>
  <si>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</si>
  <si>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</si>
  <si>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</si>
  <si>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</si>
  <si>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</si>
  <si>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</si>
  <si>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</si>
  <si>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</si>
  <si>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</si>
  <si>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</si>
  <si>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</si>
  <si>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</si>
  <si>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</si>
  <si>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</si>
  <si>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</si>
  <si>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</si>
  <si>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</si>
  <si>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</si>
  <si>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</si>
  <si>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</si>
  <si>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</si>
  <si>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</si>
  <si>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</si>
  <si>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</si>
  <si>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</si>
  <si>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</si>
  <si>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</si>
  <si>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</si>
  <si>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</si>
  <si>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</si>
  <si>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</si>
  <si>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</si>
  <si>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</si>
  <si>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</si>
  <si>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</si>
  <si>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</si>
  <si>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</si>
  <si>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</si>
  <si>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</si>
  <si>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</si>
  <si>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</si>
  <si>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</si>
  <si>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</si>
  <si>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</si>
  <si>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</si>
  <si>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</si>
  <si>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</si>
  <si>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</si>
  <si>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</si>
  <si>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</si>
  <si>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</si>
  <si>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</si>
  <si>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</si>
  <si>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</si>
  <si>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</si>
  <si>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</si>
  <si>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</si>
  <si>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</si>
  <si>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</si>
  <si>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</si>
  <si>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</si>
  <si>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</si>
  <si>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</si>
  <si>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</si>
  <si>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</si>
  <si>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</si>
  <si>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</si>
  <si>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</si>
  <si>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</si>
  <si>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</si>
  <si>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</si>
  <si>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</si>
  <si>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</si>
  <si>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</si>
  <si>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</si>
  <si>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</si>
  <si>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</si>
  <si>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</si>
  <si>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</si>
  <si>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</si>
  <si>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</si>
  <si>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</si>
  <si>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</si>
  <si>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</si>
  <si>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</si>
  <si>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</si>
  <si>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</si>
  <si>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</si>
  <si>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</si>
  <si>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</si>
  <si>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</si>
  <si>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</si>
  <si>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</si>
  <si>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</si>
  <si>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</si>
  <si>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</si>
  <si>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</si>
  <si>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</si>
  <si>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</si>
  <si>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</si>
  <si>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</si>
  <si>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</si>
  <si>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</si>
  <si>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</si>
  <si>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</si>
  <si>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</si>
  <si>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</si>
  <si>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</si>
  <si>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</si>
  <si>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</si>
  <si>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</si>
  <si>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</si>
  <si>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</si>
  <si>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</si>
  <si>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</si>
  <si>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</si>
  <si>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</si>
  <si>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</si>
  <si>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</si>
  <si>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</si>
  <si>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</si>
  <si>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</si>
  <si>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</si>
  <si>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</si>
  <si>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</si>
  <si>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</si>
  <si>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</si>
  <si>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</si>
  <si>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</si>
  <si>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</si>
  <si>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</si>
  <si>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</si>
  <si>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</si>
  <si>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</si>
  <si>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</si>
  <si>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</si>
  <si>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</si>
  <si>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</si>
  <si>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</si>
  <si>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</si>
  <si>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</si>
  <si>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</si>
  <si>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</si>
  <si>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</si>
  <si>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</si>
  <si>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</si>
  <si>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</si>
  <si>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</si>
  <si>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</si>
  <si>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</si>
  <si>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</si>
  <si>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</si>
  <si>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</si>
  <si>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</si>
  <si>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</si>
  <si>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</si>
  <si>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</si>
  <si>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</si>
  <si>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</si>
  <si>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</si>
  <si>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</si>
  <si>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</si>
  <si>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</si>
  <si>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</si>
  <si>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</si>
  <si>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</si>
  <si>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</si>
  <si>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</si>
  <si>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</si>
  <si>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</si>
  <si>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</si>
  <si>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</si>
  <si>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</si>
  <si>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</si>
  <si>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</si>
  <si>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</si>
  <si>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</si>
  <si>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</si>
  <si>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</si>
  <si>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</si>
  <si>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</si>
  <si>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</si>
  <si>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</si>
  <si>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</si>
  <si>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</si>
  <si>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</si>
  <si>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</si>
  <si>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</si>
  <si>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</si>
  <si>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</si>
  <si>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</si>
  <si>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</si>
  <si>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</si>
  <si>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</si>
  <si>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</si>
  <si>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</si>
  <si>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</si>
  <si>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</si>
  <si>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</si>
  <si>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</si>
  <si>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</si>
  <si>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</si>
  <si>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</si>
  <si>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</si>
  <si>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</si>
  <si>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</si>
  <si>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</si>
  <si>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</si>
  <si>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</si>
  <si>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</si>
  <si>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</si>
  <si>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</si>
  <si>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</si>
  <si>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</si>
  <si>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</si>
  <si>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</si>
  <si>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</si>
  <si>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</si>
  <si>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</si>
  <si>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</si>
  <si>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</si>
  <si>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</si>
  <si>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</si>
  <si>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</si>
  <si>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</si>
  <si>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</si>
  <si>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</si>
  <si>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</si>
  <si>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</si>
  <si>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</si>
  <si>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</si>
  <si>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</si>
  <si>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</si>
  <si>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</si>
  <si>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</si>
  <si>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</si>
  <si>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</si>
  <si>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</si>
  <si>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</si>
  <si>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</si>
  <si>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</si>
  <si>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</si>
  <si>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</si>
  <si>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</si>
  <si>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</si>
  <si>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</si>
  <si>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</si>
  <si>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</si>
  <si>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</si>
  <si>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</si>
  <si>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</si>
  <si>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</si>
  <si>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</si>
  <si>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</si>
  <si>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</si>
  <si>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</si>
  <si>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</si>
  <si>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</si>
  <si>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</si>
  <si>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</si>
  <si>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</si>
  <si>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</si>
  <si>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</si>
  <si>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</si>
  <si>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</si>
  <si>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</si>
  <si>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</si>
  <si>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</si>
  <si>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</si>
  <si>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</si>
  <si>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</si>
  <si>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</si>
  <si>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</si>
  <si>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</si>
  <si>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</si>
  <si>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</si>
  <si>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</si>
  <si>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</si>
  <si>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</si>
  <si>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</si>
  <si>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</si>
  <si>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</si>
  <si>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</si>
  <si>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</si>
  <si>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</si>
  <si>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</si>
  <si>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</si>
  <si>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</si>
  <si>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</si>
  <si>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</si>
  <si>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</si>
  <si>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</si>
  <si>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</si>
  <si>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</si>
  <si>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</si>
  <si>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</si>
  <si>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</si>
  <si>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</si>
  <si>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</si>
  <si>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</si>
  <si>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</si>
  <si>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</si>
  <si>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</si>
  <si>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</si>
  <si>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</si>
  <si>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</si>
  <si>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</si>
  <si>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</si>
  <si>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</si>
  <si>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</si>
  <si>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</si>
  <si>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</si>
  <si>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</si>
  <si>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</si>
  <si>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</si>
  <si>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</si>
  <si>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</si>
  <si>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</si>
  <si>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</si>
  <si>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</si>
  <si>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</si>
  <si>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</si>
  <si>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</si>
  <si>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</si>
  <si>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</si>
  <si>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</si>
  <si>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</si>
  <si>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</si>
  <si>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</si>
  <si>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</si>
  <si>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</si>
  <si>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</si>
  <si>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</si>
  <si>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</si>
  <si>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</si>
  <si>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</si>
  <si>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</si>
  <si>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</si>
  <si>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</si>
  <si>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</si>
  <si>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</si>
  <si>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</si>
  <si>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</si>
  <si>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</si>
  <si>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</si>
  <si>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</si>
  <si>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</si>
  <si>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</si>
  <si>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</si>
  <si>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</si>
  <si>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</si>
  <si>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</si>
  <si>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</si>
  <si>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</si>
  <si>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</si>
  <si>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</si>
  <si>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</si>
  <si>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</si>
  <si>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</si>
  <si>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</si>
  <si>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</si>
  <si>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</si>
  <si>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</si>
  <si>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</si>
  <si>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</si>
  <si>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</si>
  <si>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</si>
  <si>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</si>
  <si>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</si>
  <si>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</si>
  <si>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</si>
  <si>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</si>
  <si>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</si>
  <si>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</si>
  <si>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</si>
  <si>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</si>
  <si>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</si>
  <si>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</si>
  <si>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</si>
  <si>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</si>
  <si>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</si>
  <si>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</si>
  <si>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</si>
  <si>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</si>
  <si>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</si>
  <si>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</si>
  <si>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</si>
  <si>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</si>
  <si>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</si>
  <si>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</si>
  <si>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</si>
  <si>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</si>
  <si>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</si>
  <si>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</si>
  <si>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</si>
  <si>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</si>
  <si>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</si>
  <si>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</si>
  <si>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</si>
  <si>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</si>
  <si>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</si>
  <si>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</si>
  <si>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</si>
  <si>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</si>
  <si>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</si>
  <si>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</si>
  <si>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</si>
  <si>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</si>
  <si>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</si>
  <si>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</si>
  <si>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</si>
  <si>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</si>
  <si>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</si>
  <si>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</si>
  <si>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</si>
  <si>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</si>
  <si>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</si>
  <si>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</si>
  <si>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</si>
  <si>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</si>
  <si>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</si>
  <si>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</si>
  <si>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</si>
  <si>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</si>
  <si>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</si>
  <si>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</si>
  <si>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</si>
  <si>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</si>
  <si>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</si>
  <si>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</si>
  <si>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</si>
  <si>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</si>
  <si>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</si>
  <si>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</si>
  <si>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</si>
  <si>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</si>
  <si>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</si>
  <si>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</si>
  <si>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</si>
  <si>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</si>
  <si>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</si>
  <si>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</si>
  <si>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</si>
  <si>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</si>
  <si>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</si>
  <si>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</si>
  <si>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</si>
  <si>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</si>
  <si>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</si>
  <si>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</si>
  <si>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</si>
  <si>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</si>
  <si>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</si>
  <si>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</si>
  <si>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</si>
  <si>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</si>
  <si>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</si>
  <si>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</si>
  <si>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</si>
  <si>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</si>
  <si>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</si>
  <si>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</si>
  <si>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</si>
  <si>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</si>
  <si>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</si>
  <si>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</si>
  <si>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</si>
  <si>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</si>
  <si>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</si>
  <si>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</si>
  <si>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</si>
  <si>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</si>
  <si>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</si>
  <si>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</si>
  <si>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</si>
  <si>
    <t>PCM-20251011-00001049</t>
  </si>
  <si>
    <t xml:space="preserve">team will check after abbs2161 // 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</si>
</sst>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278.59948067129881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1.090151967597194</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0.48736261574231321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45941.547906597225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45941.547906597225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45941.547906597225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45941.547906597225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45941.547906597225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45941.547906597225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45941.547906597225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45941.547906597225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45941.547906597225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45941.547906597225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45941.547906597225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45941.547906597225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45941.547906597225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45941.547906597225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45941.547906597225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45941.547906597225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45941.547906597225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45941.547906597225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45941.547906597225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45941.547906597225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45941.547906597225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45941.547906597225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45941.547906597225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45941.547906597225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45941.547906597225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45941.547906597225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45941.547906597225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45941.547906597225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45941.547906597225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45941.547906597225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45941.547906597225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45941.547906597225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45941.547906597225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45941.547906597225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45941.547906597225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45941.547906597225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45941.547906597225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45941.547906597225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45941.547906597225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45941.547906597225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45941.547906597225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45941.547906597225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45941.547906597225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45941.547906597225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45941.547906597225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45941.547906597225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F7E75D2-19E1-4857-8119-C233ED0166D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134.82082326389354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116.54806863426347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45941.547906597225</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45941.547906597225</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45941.547906597225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45941.547906597225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45941.547906597225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45941.547906597225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45941.547906597225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45941.547906597225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45941.547906597225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45941.547906597225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45941.547906597225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45941.547906597225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45941.547906597225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45941.547906597225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45941.547906597225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45941.547906597225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45941.547906597225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45941.547906597225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45941.547906597225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45941.547906597225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45941.547906597225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45941.547906597225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45941.547906597225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45941.547906597225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45941.547906597225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45941.547906597225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45941.547906597225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45941.547906597225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45941.547906597225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45941.547906597225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45941.547906597225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45941.547906597225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45941.547906597225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45941.547906597225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45941.547906597225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45941.547906597225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45941.547906597225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45941.547906597225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45941.547906597225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45941.547906597225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45941.547906597225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45941.547906597225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45941.547906597225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45941.547906597225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45941.547906597225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45941.547906597225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45941.547906597225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45941.547906597225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45941.547906597225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45941.547906597225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45941.547906597225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45941.547906597225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45941.547906597225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45941.547906597225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45941.547906597225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45941.547906597225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45941.547906597225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45941.547906597225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45941.547906597225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45941.547906597225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45941.547906597225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45941.547906597225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45941.547906597225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45941.547906597225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45941.547906597225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45941.547906597225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45941.547906597225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45941.547906597225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45941.547906597225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45941.547906597225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45941.547906597225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45941.547906597225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45941.547906597225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45941.547906597225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45941.547906597225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45941.547906597225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45941.547906597225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45941.547906597225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45941.547906597225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45941.547906597225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45941.547906597225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45941.547906597225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45941.547906597225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45941.547906597225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45941.547906597225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45941.547906597225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45941.547906597225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45941.547906597225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45941.547906597225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45941.547906597225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45941.547906597225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45941.547906597225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45941.547906597225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45941.547906597225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45941.547906597225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45941.547906597225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45941.547906597225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45941.547906597225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45941.547906597225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45941.547906597225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45941.547906597225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45941.547906597225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45941.547906597225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45941.547906597225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45941.547906597225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45941.547906597225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45941.547906597225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45941.547906597225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45941.547906597225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45941.547906597225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45941.547906597225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45941.547906597225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45941.547906597225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45941.547906597225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45941.547906597225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45941.547906597225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45941.547906597225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45941.547906597225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45941.547906597225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45941.547906597225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45941.547906597225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45941.547906597225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45941.547906597225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45941.547906597225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45941.547906597225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45941.547906597225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45941.547906597225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45941.547906597225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45941.547906597225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45941.547906597225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45941.547906597225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45941.547906597225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45941.547906597225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45941.547906597225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45941.547906597225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45941.547906597225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45941.547906597225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45941.547906597225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45941.547906597225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45941.547906597225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45941.547906597225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45941.547906597225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45941.547906597225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45941.547906597225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45941.547906597225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45941.547906597225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45941.547906597225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45941.547906597225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45941.547906597225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45941.547906597225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45941.547906597225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45941.547906597225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45941.547906597225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45941.547906597225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45941.547906597225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45941.547906597225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45941.547906597225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45941.547906597225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45941.547906597225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45941.547906597225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45941.547906597225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45941.547906597225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45941.547906597225</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45941.547906597225</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45941.547906597225</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c r="G2" s="21">
        <f t="shared" ref="G2:G18" ca="1" si="0">IFERROR(NOW()-F2,"-")</f>
        <v>45941.547906597225</v>
      </c>
      <c r="H2" s="22">
        <v>45941.535416666666</v>
      </c>
      <c r="I2" s="19" t="str">
        <f>IFERROR(VLOOKUP(D2,DB!A:F,6,0),"")</f>
        <v>SCECO</v>
      </c>
      <c r="J2" s="18" t="str">
        <f>IFERROR(VLOOKUP(D2,DB!A:G,7,0),"")</f>
        <v>In progress</v>
      </c>
      <c r="K2" s="47"/>
      <c r="L2" s="23" t="str">
        <f>IFERROR(VLOOKUP(D2,DB!A:I,9,0),"")</f>
        <v>Latis</v>
      </c>
    </row>
    <row r="3" spans="1:13" ht="15" customHeight="1">
      <c r="A3" s="19"/>
      <c r="B3" s="64" t="str">
        <f>IFERROR(VLOOKUP(D3,DB!A:K,11,0),"")</f>
        <v/>
      </c>
      <c r="C3" s="18"/>
      <c r="D3" s="18"/>
      <c r="E3" s="18"/>
      <c r="F3" s="20"/>
      <c r="G3" s="21">
        <f t="shared" ca="1" si="0"/>
        <v>45941.547906597225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45941.547906597225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45941.547906597225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45941.547906597225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45941.547906597225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45941.547906597225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45941.547906597225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45941.547906597225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45941.547906597225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45941.547906597225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45941.547906597225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45941.547906597225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45941.547906597225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45941.547906597225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45941.547906597225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45941.547906597225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45941.547906597225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45941.547906597225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45941.547906597225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45941.547906597225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45941.547906597225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45941.547906597225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45941.547906597225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45941.547906597225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45941.547906597225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45941.547906597225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45941.547906597225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45941.547906597225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45941.547906597225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45941.547906597225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45941.547906597225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45941.547906597225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45941.547906597225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45941.547906597225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45941.547906597225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45941.547906597225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45941.547906597225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45941.547906597225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45941.547906597225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45941.547906597225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45941.547906597225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45941.547906597225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45941.547906597225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45941.547906597225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45941.547906597225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45941.547906597225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45941.547906597225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45941.547906597225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45941.547906597225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45941.547906597225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45941.547906597225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45941.547906597225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45941.547906597225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45941.547906597225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45941.547906597225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45941.547906597225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45941.547906597225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45941.547906597225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45941.547906597225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45941.547906597225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45941.547906597225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45941.547906597225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45941.547906597225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45941.547906597225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45941.547906597225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45941.547906597225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45941.547906597225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45941.547906597225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45941.547906597225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45941.547906597225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45941.547906597225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45941.547906597225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45941.547906597225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45941.547906597225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45941.547906597225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45941.547906597225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45941.547906597225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45941.547906597225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45941.547906597225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45941.547906597225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45941.547906597225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45941.547906597225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45941.547906597225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45941.547906597225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45941.547906597225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45941.547906597225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45941.547906597225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45941.547906597225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45941.547906597225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45941.547906597225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45941.547906597225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45941.547906597225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45941.547906597225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45941.547906597225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45941.547906597225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45941.547906597225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45941.547906597225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45941.547906597225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45941.547906597225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45941.547906597225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45941.547906597225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45941.547906597225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45941.547906597225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45941.547906597225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45941.547906597225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45941.547906597225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45941.547906597225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45941.547906597225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45941.547906597225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45941.547906597225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45941.547906597225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45941.547906597225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45941.547906597225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45941.547906597225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45941.547906597225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45941.547906597225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45941.547906597225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45941.547906597225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45941.547906597225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45941.547906597225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45941.547906597225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45941.547906597225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45941.547906597225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45941.547906597225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45941.547906597225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45941.547906597225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45941.547906597225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45941.547906597225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45941.547906597225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45941.547906597225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45941.547906597225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45941.547906597225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45941.547906597225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45941.547906597225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45941.547906597225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45941.547906597225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45941.547906597225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45941.547906597225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45941.547906597225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45941.547906597225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45941.547906597225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45941.547906597225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45941.547906597225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45941.547906597225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45941.547906597225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45941.547906597225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45941.547906597225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45941.547906597225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45941.547906597225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45941.547906597225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45941.547906597225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45941.547906597225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45941.547906597225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45941.547906597225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45941.547906597225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45941.547906597225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45941.547906597225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45941.547906597225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45941.547906597225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45941.547906597225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45941.547906597225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45941.547906597225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45941.547906597225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45941.547906597225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45941.547906597225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45941.547906597225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45941.547906597225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45941.547906597225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45941.547906597225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45941.547906597225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45941.547906597225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45941.547906597225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45941.547906597225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45941.547906597225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45941.547906597225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45941.547906597225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45941.547906597225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45941.547906597225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45941.547906597225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45941.547906597225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45941.547906597225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45941.547906597225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45941.547906597225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45941.547906597225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45941.547906597225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45941.547906597225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45941.547906597225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45941.547906597225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45941.547906597225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45941.547906597225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45941.547906597225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45941.547906597225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45941.547906597225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45941.547906597225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45941.547906597225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45941.547906597225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45941.547906597225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45941.547906597225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45941.547906597225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45941.547906597225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45941.547906597225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45941.547906597225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45941.547906597225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45941.547906597225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45941.547906597225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45941.547906597225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45941.547906597225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45941.547906597225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45941.547906597225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45941.547906597225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45941.547906597225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45941.547906597225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45941.547906597225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45941.547906597225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45941.547906597225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45941.547906597225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45941.547906597225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45941.547906597225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45941.547906597225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45941.547906597225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45941.547906597225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45941.547906597225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45941.547906597225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45941.547906597225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45941.547906597225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45941.547906597225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45941.547906597225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45941.547906597225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45941.547906597225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45941.547906597225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45941.547906597225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45941.547906597225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45941.547906597225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45941.547906597225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45941.547906597225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45941.547906597225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45941.547906597225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45941.547906597225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45941.547906597225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45941.547906597225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45941.547906597225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45941.547906597225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45941.547906597225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45941.547906597225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45941.547906597225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45941.547906597225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45941.547906597225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45941.547906597225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45941.547906597225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45941.547906597225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45941.547906597225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45941.547906597225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45941.547906597225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45941.547906597225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45941.547906597225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45941.547906597225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45941.547906597225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45941.547906597225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45941.547906597225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45941.547906597225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45941.547906597225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45941.547906597225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45941.547906597225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45941.547906597225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45941.547906597225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45941.547906597225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45941.547906597225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45941.547906597225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45941.547906597225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45941.547906597225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45941.547906597225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45941.547906597225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45941.547906597225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45941.547906597225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45941.547906597225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45941.547906597225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45941.547906597225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45941.547906597225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45941.547906597225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45941.547906597225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45941.547906597225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45941.547906597225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45941.547906597225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45941.547906597225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45941.547906597225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45941.547906597225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45941.547906597225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45941.547906597225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45941.547906597225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45941.547906597225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45941.547906597225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45941.547906597225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45941.547906597225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45941.547906597225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45941.547906597225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45941.547906597225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45941.547906597225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45941.547906597225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45941.547906597225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45941.547906597225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45941.547906597225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45941.547906597225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45941.547906597225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45941.547906597225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45941.547906597225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45941.547906597225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45941.547906597225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45941.547906597225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45941.547906597225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45941.547906597225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45941.547906597225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45941.547906597225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45941.547906597225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45941.547906597225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45941.547906597225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45941.547906597225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45941.547906597225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45941.547906597225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45941.547906597225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45941.547906597225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45941.547906597225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45941.547906597225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45941.547906597225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45941.547906597225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45941.547906597225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45941.547906597225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45941.547906597225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45941.547906597225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45941.547906597225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45941.547906597225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45941.547906597225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45941.547906597225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45941.547906597225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45941.547906597225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45941.547906597225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45941.547906597225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45941.547906597225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45941.547906597225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45941.547906597225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45941.547906597225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45941.547906597225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45941.547906597225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45941.547906597225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45941.547906597225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45941.547906597225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45941.547906597225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45941.547906597225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45941.547906597225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45941.547906597225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45941.547906597225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45941.547906597225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45941.547906597225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45941.547906597225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45941.547906597225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45941.547906597225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45941.547906597225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45941.547906597225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45941.547906597225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45941.547906597225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45941.547906597225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45941.547906597225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45941.547906597225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45941.547906597225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45941.547906597225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45941.547906597225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45941.547906597225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45941.547906597225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45941.547906597225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45941.547906597225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45941.547906597225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45941.547906597225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45941.547906597225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45941.547906597225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45941.547906597225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45941.547906597225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45941.547906597225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45941.547906597225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45941.547906597225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45941.547906597225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45941.547906597225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45941.547906597225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45941.547906597225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45941.547906597225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45941.547906597225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45941.547906597225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45941.547906597225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45941.547906597225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45941.547906597225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45941.547906597225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45941.547906597225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45941.547906597225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45941.547906597225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45941.547906597225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45941.547906597225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45941.547906597225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45941.547906597225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45941.547906597225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45941.547906597225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45941.547906597225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45941.547906597225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45941.547906597225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45941.547906597225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45941.547906597225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45941.547906597225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45941.547906597225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45941.547906597225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45941.547906597225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45941.547906597225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45941.547906597225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45941.547906597225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45941.547906597225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45941.547906597225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45941.547906597225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45941.547906597225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45941.547906597225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45941.547906597225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45941.547906597225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45941.547906597225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45941.547906597225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45941.547906597225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45941.547906597225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45941.547906597225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45941.547906597225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45941.547906597225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45941.547906597225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45941.547906597225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45941.547906597225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45941.547906597225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45941.547906597225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45941.547906597225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45941.547906597225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45941.547906597225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45941.547906597225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45941.547906597225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45941.547906597225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45941.547906597225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45941.547906597225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45941.547906597225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45941.547906597225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45941.547906597225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45941.547906597225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45941.547906597225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45941.547906597225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45941.547906597225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45941.547906597225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45941.547906597225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45941.547906597225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45941.547906597225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45941.547906597225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45941.547906597225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45941.547906597225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45941.547906597225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45941.547906597225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45941.547906597225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45941.547906597225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45941.547906597225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45941.547906597225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45941.547906597225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45941.547906597225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45941.547906597225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45941.547906597225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45941.547906597225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45941.547906597225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45941.547906597225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45941.547906597225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45941.547906597225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45941.547906597225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45941.547906597225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45941.547906597225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45941.547906597225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45941.547906597225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45941.547906597225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45941.547906597225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45941.547906597225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45941.547906597225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45941.547906597225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45941.547906597225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45941.547906597225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45941.547906597225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45941.547906597225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45941.547906597225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45941.547906597225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45941.547906597225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45941.547906597225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45941.547906597225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45941.547906597225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45941.547906597225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45941.547906597225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45941.547906597225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45941.547906597225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45941.547906597225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45941.547906597225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45941.547906597225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45941.547906597225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45941.547906597225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45941.547906597225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45941.547906597225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45941.547906597225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45941.547906597225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45941.547906597225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45941.547906597225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45941.547906597225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45941.547906597225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45941.547906597225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45941.547906597225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45941.547906597225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45941.547906597225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45941.547906597225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45941.547906597225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45941.547906597225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45941.547906597225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45941.547906597225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45941.547906597225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45941.547906597225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45941.547906597225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45941.547906597225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45941.547906597225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45941.547906597225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45941.547906597225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45941.547906597225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45941.547906597225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45941.547906597225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45941.547906597225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45941.547906597225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45941.547906597225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45941.547906597225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45941.547906597225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45941.547906597225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45941.547906597225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45941.547906597225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45941.547906597225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45941.547906597225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45941.547906597225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45941.547906597225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45941.547906597225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45941.547906597225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45941.547906597225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45941.547906597225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45941.547906597225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45941.547906597225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45941.547906597225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45941.547906597225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45941.547906597225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45941.547906597225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45941.547906597225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45941.547906597225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45941.547906597225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45941.547906597225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45941.547906597225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45941.547906597225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45941.547906597225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45941.547906597225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45941.547906597225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45941.547906597225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45941.547906597225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45941.547906597225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45941.547906597225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45941.547906597225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45941.547906597225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45941.547906597225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45941.547906597225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45941.547906597225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45941.547906597225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45941.547906597225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45941.547906597225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45941.547906597225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45941.547906597225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45941.547906597225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45941.547906597225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45941.547906597225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45941.547906597225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45941.547906597225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45941.547906597225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45941.547906597225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45941.547906597225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45941.547906597225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45941.547906597225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45941.547906597225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45941.547906597225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45941.547906597225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45941.547906597225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45941.547906597225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45941.547906597225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45941.547906597225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45941.547906597225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45941.547906597225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45941.547906597225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45941.547906597225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45941.547906597225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45941.547906597225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45941.547906597225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45941.547906597225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45941.547906597225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45941.547906597225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45941.547906597225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45941.547906597225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45941.547906597225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45941.547906597225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45941.547906597225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45941.547906597225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45941.547906597225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45941.547906597225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45941.547906597225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45941.547906597225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45941.547906597225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45941.547906597225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45941.547906597225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45941.547906597225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45941.547906597225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45941.547906597225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45941.547906597225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45941.547906597225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45941.547906597225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45941.547906597225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45941.547906597225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45941.547906597225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45941.547906597225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45941.547906597225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45941.547906597225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45941.547906597225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45941.547906597225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45941.547906597225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45941.547906597225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45941.547906597225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45941.547906597225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45941.547906597225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45941.547906597225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45941.547906597225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45941.547906597225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45941.547906597225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45941.547906597225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45941.547906597225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45941.547906597225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45941.547906597225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45941.547906597225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45941.547906597225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45941.547906597225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45941.547906597225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45941.547906597225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45941.547906597225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45941.547906597225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45941.547906597225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45941.547906597225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45941.547906597225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45941.547906597225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45941.547906597225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45941.547906597225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45941.547906597225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45941.547906597225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45941.547906597225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45941.547906597225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45941.547906597225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45941.547906597225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45941.547906597225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45941.547906597225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45941.547906597225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45941.547906597225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45941.547906597225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45941.547906597225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45941.547906597225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45941.547906597225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45941.547906597225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45941.547906597225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45941.547906597225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45941.547906597225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45941.547906597225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45941.547906597225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45941.547906597225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45941.547906597225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45941.547906597225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45941.547906597225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45941.547906597225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45941.547906597225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45941.547906597225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45941.547906597225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45941.547906597225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45941.547906597225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45941.547906597225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45941.547906597225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45941.547906597225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45941.547906597225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45941.547906597225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45941.547906597225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45941.547906597225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45941.547906597225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45941.547906597225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45941.547906597225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45941.547906597225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45941.547906597225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45941.547906597225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45941.547906597225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45941.547906597225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45941.547906597225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45941.547906597225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45941.547906597225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45941.547906597225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45941.547906597225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45941.547906597225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45941.547906597225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45941.547906597225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45941.547906597225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45941.547906597225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45941.547906597225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45941.547906597225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45941.547906597225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45941.547906597225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45941.547906597225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45941.547906597225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45941.547906597225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45941.547906597225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45941.547906597225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45941.547906597225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45941.547906597225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45941.547906597225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45941.547906597225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45941.547906597225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45941.547906597225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45941.547906597225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45941.547906597225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45941.547906597225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45941.547906597225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45941.547906597225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45941.547906597225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45941.547906597225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45941.547906597225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45941.547906597225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45941.547906597225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45941.547906597225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45941.547906597225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45941.547906597225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45941.547906597225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45941.547906597225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45941.547906597225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45941.547906597225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45941.547906597225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45941.547906597225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45941.547906597225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45941.547906597225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45941.547906597225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45941.547906597225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45941.547906597225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45941.547906597225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45941.547906597225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45941.547906597225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45941.547906597225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45941.547906597225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45941.547906597225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45941.547906597225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45941.547906597225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45941.547906597225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45941.547906597225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45941.547906597225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45941.547906597225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45941.547906597225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45941.547906597225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45941.547906597225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45941.547906597225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45941.547906597225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45941.547906597225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45941.547906597225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45941.547906597225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45941.547906597225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45941.547906597225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45941.547906597225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45941.547906597225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45941.547906597225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45941.547906597225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45941.547906597225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45941.547906597225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45941.547906597225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45941.547906597225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45941.547906597225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45941.547906597225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45941.547906597225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45941.547906597225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45941.547906597225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45941.547906597225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45941.547906597225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45941.547906597225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45941.547906597225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45941.547906597225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45941.547906597225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45941.547906597225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45941.547906597225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45941.547906597225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45941.547906597225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45941.547906597225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45941.547906597225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45941.547906597225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45941.547906597225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45941.547906597225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45941.547906597225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45941.547906597225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45941.547906597225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45941.547906597225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45941.547906597225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45941.547906597225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45941.547906597225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45941.547906597225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45941.547906597225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45941.547906597225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45941.547906597225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45941.547906597225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45941.547906597225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45941.547906597225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45941.547906597225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45941.547906597225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45941.547906597225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45941.547906597225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45941.547906597225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45941.547906597225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45941.547906597225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45941.547906597225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45941.547906597225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45941.547906597225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45941.547906597225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45941.547906597225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45941.547906597225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45941.547906597225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45941.547906597225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45941.547906597225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45941.547906597225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45941.547906597225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45941.547906597225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45941.547906597225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45941.547906597225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45941.547906597225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45941.547906597225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45941.547906597225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45941.547906597225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45941.547906597225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45941.547906597225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45941.547906597225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45941.547906597225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45941.547906597225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45941.547906597225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45941.547906597225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45941.547906597225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45941.547906597225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45941.547906597225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45941.547906597225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45941.547906597225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45941.547906597225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45941.547906597225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45941.547906597225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45941.547906597225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45941.547906597225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45941.547906597225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45941.547906597225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45941.547906597225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45941.547906597225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45941.547906597225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45941.547906597225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45941.547906597225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45941.547906597225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45941.547906597225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45941.547906597225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45941.547906597225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45941.547906597225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45941.547906597225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45941.547906597225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45941.547906597225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45941.547906597225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45941.547906597225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45941.547906597225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45941.547906597225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45941.547906597225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45941.547906597225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45941.547906597225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45941.547906597225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45941.547906597225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45941.547906597225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45941.547906597225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45941.547906597225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45941.547906597225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45941.547906597225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45941.547906597225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45941.547906597225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45941.547906597225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45941.547906597225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45941.547906597225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45941.547906597225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45941.547906597225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45941.547906597225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45941.547906597225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45941.547906597225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45941.547906597225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45941.547906597225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45941.547906597225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45941.547906597225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45941.547906597225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45941.547906597225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45941.547906597225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45941.547906597225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45941.547906597225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45941.547906597225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45941.547906597225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45941.547906597225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45941.547906597225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45941.547906597225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45941.547906597225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45941.547906597225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45941.547906597225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45941.547906597225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45941.547906597225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45941.547906597225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45941.547906597225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45941.547906597225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45941.547906597225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45941.547906597225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45941.547906597225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45941.547906597225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45941.547906597225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45941.547906597225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45941.547906597225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45941.547906597225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45941.547906597225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45941.547906597225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45941.547906597225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45941.547906597225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45941.547906597225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45941.547906597225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45941.547906597225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45941.547906597225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45941.547906597225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45941.547906597225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45941.547906597225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45941.547906597225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45941.547906597225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45941.547906597225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45941.547906597225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45941.547906597225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45941.547906597225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45941.547906597225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45941.547906597225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45941.547906597225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45941.547906597225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45941.547906597225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45941.547906597225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45941.547906597225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45941.547906597225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45941.547906597225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45941.547906597225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45941.547906597225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45941.547906597225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45941.547906597225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45941.547906597225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45941.547906597225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45941.547906597225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45941.547906597225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45941.547906597225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45941.547906597225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45941.547906597225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45941.547906597225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45941.547906597225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45941.547906597225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45941.547906597225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45941.547906597225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45941.547906597225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45941.547906597225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45941.547906597225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45941.547906597225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45941.547906597225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45941.547906597225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45941.547906597225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45941.547906597225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45941.547906597225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45941.547906597225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45941.547906597225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45941.547906597225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45941.547906597225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45941.547906597225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45941.547906597225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45941.547906597225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45941.547906597225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45941.547906597225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45941.547906597225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45941.547906597225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45941.547906597225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45941.547906597225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45941.547906597225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45941.547906597225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45941.547906597225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45941.547906597225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45941.547906597225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45941.547906597225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45941.547906597225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45941.547906597225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45941.547906597225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45941.547906597225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45941.547906597225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45941.547906597225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45941.547906597225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45941.547906597225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45941.547906597225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45941.547906597225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45941.547906597225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45941.547906597225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45941.547906597225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45941.547906597225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45941.547906597225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45941.547906597225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45941.547906597225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45941.547906597225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45941.547906597225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45941.547906597225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45941.547906597225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45941.547906597225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45941.547906597225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45941.547906597225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45941.547906597225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45941.547906597225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45941.547906597225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45941.547906597225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45941.547906597225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45941.547906597225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45941.547906597225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45941.547906597225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45941.547906597225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45941.547906597225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45941.547906597225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45941.547906597225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45941.547906597225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45941.547906597225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45941.547906597225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45941.547906597225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45941.547906597225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45941.547906597225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45941.547906597225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45941.547906597225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45941.547906597225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45941.547906597225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45941.547906597225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45941.547906597225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45941.547906597225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45941.547906597225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45941.547906597225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45941.547906597225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45941.547906597225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45941.547906597225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45941.547906597225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45941.547906597225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45941.547906597225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45941.547906597225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45941.547906597225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45941.547906597225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45941.547906597225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45941.547906597225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45941.547906597225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45941.547906597225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45941.547906597225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45941.547906597225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45941.547906597225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45941.547906597225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45941.547906597225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45941.547906597225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45941.547906597225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45941.547906597225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45941.547906597225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45941.547906597225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45941.547906597225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45941.547906597225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45941.547906597225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45941.547906597225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45941.547906597225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45941.547906597225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45941.547906597225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45941.547906597225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45941.547906597225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45941.547906597225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45941.547906597225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45941.547906597225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45941.547906597225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45941.547906597225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45941.547906597225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45941.547906597225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45941.547906597225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45941.547906597225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45941.547906597225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45941.547906597225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45941.547906597225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45941.547906597225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45941.547906597225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45941.547906597225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45941.547906597225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45941.547906597225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45941.547906597225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45941.547906597225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45941.547906597225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45941.547906597225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45941.547906597225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45941.547906597225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45941.547906597225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45941.547906597225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45941.547906597225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45941.547906597225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45941.547906597225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45941.547906597225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45941.547906597225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45941.547906597225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45941.547906597225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45941.547906597225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45941.547906597225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45941.547906597225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45941.547906597225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45941.547906597225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45941.547906597225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45941.547906597225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45941.547906597225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45941.547906597225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45941.547906597225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45941.547906597225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45941.547906597225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45941.547906597225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45941.547906597225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45941.547906597225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45941.547906597225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45941.547906597225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45941.547906597225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45941.547906597225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45941.547906597225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45941.547906597225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45941.547906597225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45941.547906597225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45941.547906597225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45941.547906597225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45941.547906597225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45941.547906597225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45941.547906597225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45941.547906597225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45941.547906597225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45941.547906597225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45941.547906597225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45941.547906597225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45941.547906597225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45941.547906597225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45941.547906597225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45941.547906597225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45941.547906597225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45941.547906597225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45941.547906597225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45941.547906597225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45941.547906597225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45941.547906597225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45941.547906597225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45941.547906597225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45941.547906597225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45941.547906597225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45941.547906597225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45941.547906597225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45941.547906597225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45941.547906597225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45941.547906597225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45941.547906597225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45941.547906597225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45941.547906597225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45941.547906597225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45941.547906597225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45941.547906597225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45941.547906597225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45941.547906597225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45941.547906597225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45941.547906597225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45941.547906597225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45941.547906597225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45941.547906597225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45941.547906597225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45941.547906597225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45941.547906597225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45941.547906597225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45941.547906597225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45941.547906597225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45941.547906597225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45941.547906597225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45941.547906597225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45941.547906597225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45941.547906597225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45941.547906597225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45941.547906597225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45941.547906597225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45941.547906597225</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45941.547906597225</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39057</v>
      </c>
      <c r="B2" s="99" t="str">
        <f>IFERROR(VLOOKUP(D2,DB!A:K,11,0),"")</f>
        <v>R4</v>
      </c>
      <c r="C2" s="100">
        <v>1</v>
      </c>
      <c r="D2" s="96" t="s">
        <v>35082</v>
      </c>
      <c r="E2" s="101" t="s">
        <v>38964</v>
      </c>
      <c r="F2" s="102">
        <v>45703.480717592596</v>
      </c>
      <c r="G2" s="103">
        <f ca="1">IFERROR(NOW()-F2,"")</f>
        <v>238.06718900462874</v>
      </c>
      <c r="H2" s="102">
        <v>45703.474768518521</v>
      </c>
      <c r="I2" s="99" t="str">
        <f>IFERROR(VLOOKUP(D2,DB!A:F,6,0),"")</f>
        <v>SCECO</v>
      </c>
      <c r="J2" s="99" t="str">
        <f>IFERROR(VLOOKUP(D2,DB!A:G,7,0),"")</f>
        <v>Dead</v>
      </c>
      <c r="K2" s="104" t="s">
        <v>39058</v>
      </c>
      <c r="L2" s="96" t="str">
        <f>IFERROR(VLOOKUP(D2,DB!A:I,9,0),"")</f>
        <v>Latis</v>
      </c>
    </row>
    <row r="3" spans="1:16" ht="15" customHeight="1">
      <c r="A3" s="124"/>
      <c r="B3" s="124" t="str">
        <f>IFERROR(VLOOKUP(D3,DB!A:K,11,0),"")</f>
        <v/>
      </c>
      <c r="C3" s="125"/>
      <c r="D3" s="126"/>
      <c r="E3" s="101"/>
      <c r="F3" s="128"/>
      <c r="G3" s="129">
        <f ca="1">IFERROR(NOW()-F3,"")</f>
        <v>45941.547906597225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45941.547906597225</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45941.547906597225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45941.547906597225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45941.547906597225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45941.547906597225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45941.547906597225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45941.547906597225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45941.547906597225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45941.547906597225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45941.547906597225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45941.547906597225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45941.547906597225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45941.547906597225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45941.547906597225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45941.547906597225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45941.547906597225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45941.547906597225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45941.547906597225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45941.547906597225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45941.547906597225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45941.547906597225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45941.547906597225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45941.547906597225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45941.547906597225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45941.547906597225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45941.547906597225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45941.547906597225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45941.547906597225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45941.547906597225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45941.547906597225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45941.547906597225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45941.547906597225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45941.547906597225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45941.547906597225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45941.547906597225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45941.547906597225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45941.547906597225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45941.547906597225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45941.547906597225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45941.547906597225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45941.547906597225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45941.547906597225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45941.547906597225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45941.547906597225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45941.547906597225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45941.547906597225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45941.547906597225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45941.547906597225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45941.547906597225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45941.547906597225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45941.547906597225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45941.547906597225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45941.547906597225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45941.547906597225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45941.547906597225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45941.547906597225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45941.547906597225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45941.547906597225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45941.547906597225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45941.547906597225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45941.547906597225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45941.547906597225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45941.547906597225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45941.547906597225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45941.547906597225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45941.547906597225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45941.547906597225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45941.547906597225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45941.547906597225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45941.547906597225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45941.547906597225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45941.547906597225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45941.547906597225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45941.547906597225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45941.547906597225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45941.547906597225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45941.547906597225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45941.547906597225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45941.547906597225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45941.547906597225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45941.547906597225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45941.547906597225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45941.547906597225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45941.547906597225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45941.547906597225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45941.547906597225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45941.547906597225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45941.547906597225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45941.547906597225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45941.547906597225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45941.547906597225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45941.547906597225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45941.547906597225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45941.547906597225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45941.547906597225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45941.547906597225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45941.547906597225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45941.547906597225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45941.547906597225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45941.547906597225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45941.547906597225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45941.547906597225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45941.547906597225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45941.547906597225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45941.547906597225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45941.547906597225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45941.547906597225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45941.547906597225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45941.547906597225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45941.547906597225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45941.547906597225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45941.547906597225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45941.547906597225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45941.547906597225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45941.547906597225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45941.547906597225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45941.547906597225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45941.547906597225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45941.547906597225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45941.547906597225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45941.547906597225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45941.547906597225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45941.547906597225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45941.547906597225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45941.547906597225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45941.547906597225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45941.547906597225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45941.547906597225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45941.547906597225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45941.547906597225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45941.547906597225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45941.547906597225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45941.547906597225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45941.547906597225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45941.547906597225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45941.547906597225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45941.547906597225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45941.547906597225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45941.547906597225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45941.547906597225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45941.547906597225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45941.547906597225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45941.547906597225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45941.547906597225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45941.547906597225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45941.547906597225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45941.547906597225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45941.547906597225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45941.547906597225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45941.547906597225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45941.547906597225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45941.547906597225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45941.547906597225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45941.547906597225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45941.547906597225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45941.547906597225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45941.547906597225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45941.547906597225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45941.547906597225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45941.547906597225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45941.547906597225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45941.547906597225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45941.547906597225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45941.547906597225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45941.547906597225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45941.547906597225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45941.547906597225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45941.547906597225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45941.547906597225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45941.547906597225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45941.547906597225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45941.547906597225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45941.547906597225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45941.547906597225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45941.547906597225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45941.547906597225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45941.547906597225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45941.547906597225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45941.547906597225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45941.547906597225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45941.547906597225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45941.547906597225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45941.547906597225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45941.547906597225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45941.547906597225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45941.547906597225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45941.547906597225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45941.547906597225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45941.547906597225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45941.547906597225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45941.547906597225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45941.547906597225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45941.547906597225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45941.547906597225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45941.547906597225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45941.547906597225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45941.547906597225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45941.547906597225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45941.547906597225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45941.547906597225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45941.547906597225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45941.547906597225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45941.547906597225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45941.547906597225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45941.547906597225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45941.547906597225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45941.547906597225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45941.547906597225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45941.547906597225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45941.547906597225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45941.547906597225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45941.547906597225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45941.547906597225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45941.547906597225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45941.547906597225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45941.547906597225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45941.547906597225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45941.547906597225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45941.547906597225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45941.547906597225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45941.547906597225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45941.547906597225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45941.547906597225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45941.547906597225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45941.547906597225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45941.547906597225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45941.547906597225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45941.547906597225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45941.547906597225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45941.547906597225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45941.547906597225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45941.547906597225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45941.547906597225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45941.547906597225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45941.547906597225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45941.547906597225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45941.547906597225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45941.547906597225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45941.547906597225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45941.547906597225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45941.547906597225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45941.547906597225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45941.547906597225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45941.547906597225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45941.547906597225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45941.547906597225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45941.547906597225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45941.547906597225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45941.547906597225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45941.547906597225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45941.547906597225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45941.547906597225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45941.547906597225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45941.547906597225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45941.547906597225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45941.547906597225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45941.547906597225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45941.547906597225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45941.547906597225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45941.547906597225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45941.547906597225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45941.547906597225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45941.547906597225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45941.547906597225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45941.547906597225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45941.547906597225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45941.547906597225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45941.547906597225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45941.547906597225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45941.547906597225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45941.547906597225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45941.547906597225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45941.547906597225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45941.547906597225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45941.547906597225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45941.547906597225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45941.547906597225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45941.547906597225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45941.547906597225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45941.547906597225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45941.547906597225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45941.547906597225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45941.547906597225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45941.547906597225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45941.547906597225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45941.547906597225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45941.547906597225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45941.547906597225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45941.547906597225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45941.547906597225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45941.547906597225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45941.547906597225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45941.547906597225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45941.547906597225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45941.547906597225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45941.547906597225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45941.547906597225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45941.547906597225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45941.547906597225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45941.547906597225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45941.547906597225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45941.547906597225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45941.547906597225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45941.547906597225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45941.547906597225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45941.547906597225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45941.547906597225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45941.547906597225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45941.547906597225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45941.547906597225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45941.547906597225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45941.547906597225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45941.547906597225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45941.547906597225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45941.547906597225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45941.547906597225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45941.547906597225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45941.547906597225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45941.547906597225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45941.547906597225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45941.547906597225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45941.547906597225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45941.547906597225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45941.547906597225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45941.547906597225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45941.547906597225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45941.547906597225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45941.547906597225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45941.547906597225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45941.547906597225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45941.547906597225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45941.547906597225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45941.547906597225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45941.547906597225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45941.547906597225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45941.547906597225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45941.547906597225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45941.547906597225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45941.547906597225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45941.547906597225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45941.547906597225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45941.547906597225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45941.547906597225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45941.547906597225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45941.547906597225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45941.547906597225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45941.547906597225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45941.547906597225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45941.547906597225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45941.547906597225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45941.547906597225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45941.547906597225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45941.547906597225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45941.547906597225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45941.547906597225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45941.547906597225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45941.547906597225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45941.547906597225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45941.547906597225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45941.547906597225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45941.547906597225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45941.547906597225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45941.547906597225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45941.547906597225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45941.547906597225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45941.547906597225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45941.547906597225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45941.547906597225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45941.547906597225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45941.547906597225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45941.547906597225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45941.547906597225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45941.547906597225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45941.547906597225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45941.547906597225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45941.547906597225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45941.547906597225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45941.547906597225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45941.547906597225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45941.547906597225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45941.547906597225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45941.547906597225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45941.547906597225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45941.547906597225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45941.547906597225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45941.547906597225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45941.547906597225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45941.547906597225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45941.547906597225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45941.547906597225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45941.547906597225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45941.547906597225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45941.547906597225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45941.547906597225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45941.547906597225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45941.547906597225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45941.547906597225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45941.547906597225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45941.547906597225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45941.547906597225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45941.547906597225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45941.547906597225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45941.547906597225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45941.547906597225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45941.547906597225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45941.547906597225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45941.547906597225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45941.547906597225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45941.547906597225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45941.547906597225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45941.547906597225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45941.547906597225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45941.547906597225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45941.547906597225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45941.547906597225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45941.547906597225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45941.547906597225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45941.547906597225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45941.547906597225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45941.547906597225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45941.547906597225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45941.547906597225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45941.547906597225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45941.547906597225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45941.547906597225</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45941.547906597225</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0" sqref="K1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39059</v>
      </c>
      <c r="B2" s="37" t="str">
        <f>IFERROR(VLOOKUP(D2,DB!A:K,11,0),"")</f>
        <v>R5</v>
      </c>
      <c r="C2" s="37">
        <v>3</v>
      </c>
      <c r="D2" s="123" t="s">
        <v>36000</v>
      </c>
      <c r="E2" s="37" t="s">
        <v>38964</v>
      </c>
      <c r="F2" s="38">
        <v>45891.832060185188</v>
      </c>
      <c r="G2" s="155">
        <f ca="1">IFERROR(NOW()-F2,"")</f>
        <v>49.715846412036626</v>
      </c>
      <c r="H2" s="38">
        <v>45891.790393518517</v>
      </c>
      <c r="I2" s="37" t="str">
        <f>IFERROR(VLOOKUP(D2,DB!A:F,6,0),"")</f>
        <v>Generator-SG</v>
      </c>
      <c r="J2" s="37" t="str">
        <f>IFERROR(VLOOKUP(D2,DB!A:G,7,0),"")</f>
        <v>Vandalized</v>
      </c>
      <c r="K2" s="37" t="s">
        <v>39060</v>
      </c>
      <c r="L2" s="37" t="str">
        <f>IFERROR(VLOOKUP(D2,DB!A:I,9,0),"")</f>
        <v>Latis</v>
      </c>
      <c r="M2" s="122"/>
    </row>
    <row r="3" spans="1:13" ht="30.75">
      <c r="A3" s="37" t="s">
        <v>39061</v>
      </c>
      <c r="B3" s="37" t="str">
        <f>IFERROR(VLOOKUP(D3,DB!A:K,11,0),"")</f>
        <v>R5</v>
      </c>
      <c r="C3" s="37">
        <v>1</v>
      </c>
      <c r="D3" s="37" t="s">
        <v>31295</v>
      </c>
      <c r="E3" s="37" t="s">
        <v>38969</v>
      </c>
      <c r="F3" s="38">
        <v>45926.188877314817</v>
      </c>
      <c r="G3" s="155">
        <f t="shared" ref="G3" ca="1" si="0">IFERROR(NOW()-F3,"")</f>
        <v>15.359029282408301</v>
      </c>
      <c r="H3" s="38">
        <v>45926.158159722225</v>
      </c>
      <c r="I3" s="37" t="str">
        <f>IFERROR(VLOOKUP(D3,DB!A:F,6,0),"")</f>
        <v>SCECO</v>
      </c>
      <c r="J3" s="37" t="str">
        <f>IFERROR(VLOOKUP(D3,DB!A:G,7,0),"")</f>
        <v>Good</v>
      </c>
      <c r="K3" s="37" t="s">
        <v>39062</v>
      </c>
      <c r="L3" s="37" t="str">
        <f>IFERROR(VLOOKUP(D3,DB!A:I,9,0),"")</f>
        <v>Latis</v>
      </c>
      <c r="M3" s="122"/>
    </row>
    <row r="4" spans="1:13" ht="15">
      <c r="A4" s="37" t="s">
        <v>39063</v>
      </c>
      <c r="B4" s="37" t="str">
        <f>IFERROR(VLOOKUP(D4,DB!A:K,11,0),"")</f>
        <v>R5</v>
      </c>
      <c r="C4" s="37">
        <v>4</v>
      </c>
      <c r="D4" s="37" t="s">
        <v>38158</v>
      </c>
      <c r="E4" s="37" t="s">
        <v>38964</v>
      </c>
      <c r="F4" s="38">
        <v>45941.515034722222</v>
      </c>
      <c r="G4" s="39">
        <f t="shared" ref="G4:G31" ca="1" si="1">IFERROR(NOW()-F4,"")</f>
        <v>3.2871875002456363E-2</v>
      </c>
      <c r="H4" s="38">
        <v>45941.508090277777</v>
      </c>
      <c r="I4" s="37" t="str">
        <f>IFERROR(VLOOKUP(D4,DB!A:F,6,0),"")</f>
        <v>Generator-SG</v>
      </c>
      <c r="J4" s="37" t="str">
        <f>IFERROR(VLOOKUP(D4,DB!A:G,7,0),"")</f>
        <v>Haj Removal</v>
      </c>
      <c r="K4" s="37" t="s">
        <v>39064</v>
      </c>
      <c r="L4" s="37" t="str">
        <f>IFERROR(VLOOKUP(D4,DB!A:I,9,0),"")</f>
        <v>Latis</v>
      </c>
    </row>
    <row r="5" spans="1:13" ht="15">
      <c r="A5" s="37"/>
      <c r="B5" s="37" t="str">
        <f>IFERROR(VLOOKUP(D5,DB!A:K,11,0),"")</f>
        <v/>
      </c>
      <c r="C5" s="37"/>
      <c r="D5" s="37"/>
      <c r="E5" s="37"/>
      <c r="F5" s="38"/>
      <c r="G5" s="39">
        <f t="shared" ca="1" si="1"/>
        <v>45941.547906597225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45941.547906597225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45941.547906597225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45941.547906597225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45941.547906597225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45941.547906597225</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45941.547906597225</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45941.547906597225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45941.547906597225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45941.547906597225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45941.547906597225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45941.547906597225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45941.547906597225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45941.547906597225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45941.547906597225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45941.547906597225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45941.547906597225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45941.547906597225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45941.547906597225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45941.547906597225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45941.547906597225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45941.547906597225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45941.547906597225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45941.547906597225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45941.547906597225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45941.547906597225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45941.547906597225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45941.547906597225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45941.547906597225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45941.547906597225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45941.547906597225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45941.547906597225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45941.547906597225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45941.547906597225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45941.547906597225</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45941.547906597225</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45941.547906597225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45941.547906597225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45941.547906597225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45941.547906597225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45941.547906597225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45941.547906597225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45941.547906597225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45941.547906597225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45941.547906597225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45941.547906597225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45941.547906597225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45941.547906597225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45941.547906597225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45941.547906597225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45941.547906597225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45941.547906597225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45941.547906597225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45941.547906597225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45941.547906597225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45941.547906597225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45941.547906597225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45941.547906597225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45941.547906597225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45941.547906597225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45941.547906597225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45941.547906597225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45941.547906597225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45941.547906597225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45941.547906597225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45941.547906597225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45941.547906597225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45941.547906597225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45941.547906597225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45941.547906597225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45941.547906597225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45941.547906597225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45941.547906597225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45941.547906597225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45941.547906597225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45941.547906597225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45941.547906597225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45941.547906597225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45941.547906597225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45941.547906597225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45941.547906597225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45941.547906597225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45941.547906597225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45941.547906597225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45941.547906597225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45941.547906597225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45941.547906597225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45941.547906597225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45941.547906597225</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45941.547906597225</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8"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39065</v>
      </c>
      <c r="B2" s="146" t="s">
        <v>5398</v>
      </c>
      <c r="C2" s="145">
        <v>1</v>
      </c>
      <c r="D2" s="146" t="s">
        <v>34463</v>
      </c>
      <c r="E2" s="145" t="s">
        <v>39066</v>
      </c>
      <c r="F2" s="147">
        <v>45926.772847222222</v>
      </c>
      <c r="G2" s="148">
        <f ca="1">IFERROR(NOW()-F2,"-")</f>
        <v>14.775059375002456</v>
      </c>
      <c r="H2" s="149">
        <v>45927.449074074102</v>
      </c>
      <c r="I2" s="146" t="str">
        <f>IFERROR(VLOOKUP(D2,DB!A:F,6,0),"")</f>
        <v>SCECO</v>
      </c>
      <c r="J2" s="146" t="str">
        <f>IFERROR(VLOOKUP(D2,DB!A:G,7,0),"")</f>
        <v>Weak</v>
      </c>
      <c r="K2" s="145" t="s">
        <v>39067</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39068</v>
      </c>
      <c r="B3" s="146" t="str">
        <f>IFERROR(VLOOKUP(D3,DB!A:K,11,0),"")</f>
        <v>R6</v>
      </c>
      <c r="C3" s="145">
        <v>1</v>
      </c>
      <c r="D3" s="146" t="s">
        <v>34282</v>
      </c>
      <c r="E3" s="145" t="s">
        <v>38964</v>
      </c>
      <c r="F3" s="149">
        <v>45939.529062499998</v>
      </c>
      <c r="G3" s="148">
        <f ca="1">IFERROR(NOW()-F3,"-")</f>
        <v>2.0188440972269746</v>
      </c>
      <c r="H3" s="149">
        <v>45927.987534722219</v>
      </c>
      <c r="I3" s="146" t="str">
        <f>IFERROR(VLOOKUP(D3,DB!A:F,6,0),"")</f>
        <v>SCECO</v>
      </c>
      <c r="J3" s="146" t="str">
        <f>IFERROR(VLOOKUP(D3,DB!A:G,7,0),"")</f>
        <v>Vandalized</v>
      </c>
      <c r="K3" s="145" t="s">
        <v>39069</v>
      </c>
      <c r="L3" s="146" t="str">
        <f>IFERROR(VLOOKUP(D3,DB!A:I,9,0),"")</f>
        <v>Latis</v>
      </c>
    </row>
    <row r="4" spans="1:16383" ht="31.5" customHeight="1">
      <c r="A4" s="145" t="s">
        <v>39070</v>
      </c>
      <c r="B4" s="146" t="s">
        <v>5398</v>
      </c>
      <c r="C4" s="145">
        <v>1</v>
      </c>
      <c r="D4" s="146" t="s">
        <v>32861</v>
      </c>
      <c r="E4" s="145" t="s">
        <v>39066</v>
      </c>
      <c r="F4" s="147">
        <v>45933.880972222221</v>
      </c>
      <c r="G4" s="148">
        <f ca="1">IFERROR(NOW()-F4,"-")</f>
        <v>7.6669343750036205</v>
      </c>
      <c r="H4" s="149">
        <v>45929.455266203702</v>
      </c>
      <c r="I4" s="146" t="str">
        <f>IFERROR(VLOOKUP(D4,DB!A:F,6,0),"")</f>
        <v>SCECO</v>
      </c>
      <c r="J4" s="146" t="str">
        <f>IFERROR(VLOOKUP(D4,DB!A:G,7,0),"")</f>
        <v>In progress</v>
      </c>
      <c r="K4" s="145" t="s">
        <v>39071</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39072</v>
      </c>
      <c r="B5" s="146" t="s">
        <v>5398</v>
      </c>
      <c r="C5" s="145">
        <v>1</v>
      </c>
      <c r="D5" s="146" t="s">
        <v>33408</v>
      </c>
      <c r="E5" s="145" t="s">
        <v>38964</v>
      </c>
      <c r="F5" s="147">
        <v>45941.023958333331</v>
      </c>
      <c r="G5" s="148">
        <f ca="1">IFERROR(NOW()-F5,"-")</f>
        <v>0.52394826389354421</v>
      </c>
      <c r="H5" s="149">
        <v>45934.470231481479</v>
      </c>
      <c r="I5" s="146" t="str">
        <f>IFERROR(VLOOKUP(D5,DB!A:F,6,0),"")</f>
        <v>SCECO</v>
      </c>
      <c r="J5" s="146" t="str">
        <f>IFERROR(VLOOKUP(D5,DB!A:G,7,0),"")</f>
        <v>Dead</v>
      </c>
      <c r="K5" s="145" t="s">
        <v>39071</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39073</v>
      </c>
      <c r="B6" s="106" t="str">
        <f>IFERROR(VLOOKUP(D6,DB!A:K,11,0),"")</f>
        <v>R6</v>
      </c>
      <c r="C6" s="108">
        <v>1</v>
      </c>
      <c r="D6" s="106" t="s">
        <v>33511</v>
      </c>
      <c r="E6" s="153" t="s">
        <v>38964</v>
      </c>
      <c r="F6" s="110">
        <v>45941.367303240739</v>
      </c>
      <c r="G6" s="78">
        <f ca="1">IFERROR(NOW()-F6,"-")</f>
        <v>0.18060335648624459</v>
      </c>
      <c r="H6" s="110">
        <v>45941.355104166665</v>
      </c>
      <c r="I6" s="106" t="str">
        <f>IFERROR(VLOOKUP(D6,DB!A:F,6,0),"")</f>
        <v>SCECO</v>
      </c>
      <c r="J6" s="105" t="str">
        <f>IFERROR(VLOOKUP(D6,DB!A:G,7,0),"")</f>
        <v>Dead</v>
      </c>
      <c r="K6" s="111" t="s">
        <v>39074</v>
      </c>
      <c r="L6" s="112" t="str">
        <f>IFERROR(VLOOKUP(D6,DB!A:I,9,0),"")</f>
        <v>Latis</v>
      </c>
    </row>
    <row r="7" spans="1:16383" ht="31.5" customHeight="1">
      <c r="A7" s="107" t="s">
        <v>39075</v>
      </c>
      <c r="B7" s="106" t="str">
        <f>IFERROR(VLOOKUP(D7,DB!A:K,11,0),"")</f>
        <v>R6</v>
      </c>
      <c r="C7" s="108">
        <v>1</v>
      </c>
      <c r="D7" s="106" t="s">
        <v>37777</v>
      </c>
      <c r="E7" s="153" t="s">
        <v>38964</v>
      </c>
      <c r="F7" s="110">
        <v>45941.521770833337</v>
      </c>
      <c r="G7" s="78">
        <f ca="1">IFERROR(NOW()-F7,"-")</f>
        <v>2.6135763888305519E-2</v>
      </c>
      <c r="H7" s="110">
        <v>45941.515902777777</v>
      </c>
      <c r="I7" s="106" t="str">
        <f>IFERROR(VLOOKUP(D7,DB!A:F,6,0),"")</f>
        <v>Generator-SG</v>
      </c>
      <c r="J7" s="105" t="str">
        <f>IFERROR(VLOOKUP(D7,DB!A:G,7,0),"")</f>
        <v>Vandalized</v>
      </c>
      <c r="K7" s="111" t="s">
        <v>39076</v>
      </c>
      <c r="L7" s="112" t="str">
        <f>IFERROR(VLOOKUP(D7,DB!A:I,9,0),"")</f>
        <v>Latis</v>
      </c>
    </row>
    <row r="8" spans="1:16383" ht="31.5" customHeight="1">
      <c r="A8"/>
      <c r="B8" s="106" t="str">
        <f>IFERROR(VLOOKUP(D8,DB!A:K,11,0),"")</f>
        <v/>
      </c>
      <c r="C8" s="108"/>
      <c r="D8" s="106"/>
      <c r="E8" s="109"/>
      <c r="F8" s="110"/>
      <c r="G8" s="78">
        <f ca="1">IFERROR(NOW()-F8,"-")</f>
        <v>45941.547906597225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45941.547906597225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45941.547906597225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45941.547906597225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45941.547906597225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45941.547906597225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45941.547906597225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45941.547906597225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45941.547906597225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45941.547906597225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45941.547906597225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45941.547906597225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45941.547906597225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45941.547906597225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45941.547906597225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45941.547906597225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45941.547906597225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45941.547906597225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45941.547906597225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45941.547906597225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45941.547906597225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45941.547906597225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45941.547906597225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45941.547906597225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45941.547906597225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45941.547906597225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45941.547906597225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45941.547906597225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45941.547906597225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45941.547906597225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45941.547906597225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45941.547906597225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45941.547906597225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45941.547906597225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45941.547906597225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45941.547906597225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45941.547906597225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45941.547906597225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45941.547906597225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45941.547906597225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45941.547906597225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45941.547906597225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45941.547906597225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45941.547906597225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45941.547906597225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45941.547906597225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45941.547906597225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45941.547906597225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45941.547906597225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45941.547906597225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45941.547906597225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45941.547906597225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45941.547906597225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45941.547906597225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45941.547906597225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45941.547906597225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45941.547906597225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45941.547906597225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45941.547906597225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45941.547906597225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45941.547906597225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45941.547906597225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45941.547906597225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45941.547906597225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45941.547906597225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45941.547906597225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45941.547906597225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45941.547906597225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45941.547906597225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45941.547906597225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45941.547906597225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45941.547906597225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45941.547906597225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45941.547906597225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45941.547906597225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45941.547906597225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45941.547906597225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45941.547906597225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45941.547906597225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45941.547906597225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45941.547906597225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45941.547906597225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45941.547906597225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45941.547906597225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45941.547906597225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45941.547906597225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45941.547906597225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45941.547906597225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45941.547906597225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45941.547906597225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45941.547906597225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45941.547906597225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45941.547906597225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45941.547906597225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45941.547906597225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45941.547906597225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45941.547906597225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45941.547906597225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45941.547906597225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45941.547906597225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45941.547906597225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45941.547906597225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45941.547906597225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45941.547906597225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45941.547906597225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45941.547906597225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45941.547906597225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45941.547906597225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45941.547906597225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45941.547906597225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45941.547906597225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45941.547906597225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45941.547906597225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45941.547906597225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45941.547906597225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45941.547906597225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45941.547906597225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45941.547906597225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45941.547906597225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45941.547906597225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45941.547906597225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45941.547906597225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45941.547906597225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45941.547906597225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45941.547906597225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45941.547906597225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45941.547906597225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45941.547906597225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45941.547906597225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45941.547906597225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45941.547906597225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45941.547906597225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45941.547906597225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45941.547906597225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45941.547906597225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45941.547906597225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45941.547906597225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45941.547906597225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45941.547906597225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45941.547906597225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45941.547906597225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45941.547906597225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45941.547906597225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45941.547906597225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45941.547906597225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45941.547906597225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45941.547906597225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45941.547906597225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45941.547906597225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45941.547906597225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45941.547906597225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45941.547906597225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45941.547906597225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45941.547906597225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45941.547906597225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45941.547906597225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45941.547906597225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45941.547906597225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45941.547906597225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45941.547906597225</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45941.547906597225</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45941.547906597225</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